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795" tabRatio="724" activeTab="2"/>
  </bookViews>
  <sheets>
    <sheet name="Доходы прил 1" sheetId="1" r:id="rId1"/>
    <sheet name="Доходы прил 2" sheetId="2" r:id="rId2"/>
    <sheet name="Расходы прил 3" sheetId="3" r:id="rId3"/>
    <sheet name="Расходы прил 4" sheetId="4" r:id="rId4"/>
    <sheet name="Дефицит прил 5" sheetId="5" r:id="rId5"/>
    <sheet name="Дефицит прил 6" sheetId="6" r:id="rId6"/>
  </sheets>
  <definedNames>
    <definedName name="_xlnm.Print_Area" localSheetId="0">'Доходы прил 1'!$B$1:$H$126</definedName>
    <definedName name="_xlnm.Print_Area" localSheetId="2">'Расходы прил 3'!$A$1:$H$326</definedName>
  </definedNames>
  <calcPr fullCalcOnLoad="1"/>
</workbook>
</file>

<file path=xl/sharedStrings.xml><?xml version="1.0" encoding="utf-8"?>
<sst xmlns="http://schemas.openxmlformats.org/spreadsheetml/2006/main" count="3753" uniqueCount="749">
  <si>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</si>
  <si>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</si>
  <si>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Обеспечение жильем молодых семей</t>
  </si>
  <si>
    <t>Благоустройство населенных пунктов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</si>
  <si>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</si>
  <si>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</si>
  <si>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06    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</si>
  <si>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</si>
  <si>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</si>
  <si>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</si>
  <si>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 xml:space="preserve">07     </t>
  </si>
  <si>
    <t>Общее образование</t>
  </si>
  <si>
    <t>Льготы по оплате жилищно-коммунальных услуг отдельным категориям граждан, работающих и проживающих в сельской местности</t>
  </si>
  <si>
    <t>Переподготовка и повышение квалификации</t>
  </si>
  <si>
    <t>Мероприятия по переподготовке и повышению квалификации</t>
  </si>
  <si>
    <t>Молодежная политика и оздоровление детей</t>
  </si>
  <si>
    <t xml:space="preserve">08     </t>
  </si>
  <si>
    <t>Софинансирование на комплектование книжных фондов</t>
  </si>
  <si>
    <t>Комплектование книжных фондов библиотек муниципальных образований</t>
  </si>
  <si>
    <t>Периодическая печать и издательства</t>
  </si>
  <si>
    <t xml:space="preserve">09     </t>
  </si>
  <si>
    <t>Здравоохранение, физическая культура и спорт</t>
  </si>
  <si>
    <t>Физическая культура и спорт</t>
  </si>
  <si>
    <t xml:space="preserve">Софинансирование программы "Развитие физической культуры и спорта в Калужской области на 2007-2009 г." </t>
  </si>
  <si>
    <t>Целевая программа развитие физкультуры и спорта на 2008-2010 гг.</t>
  </si>
  <si>
    <t xml:space="preserve">10     </t>
  </si>
  <si>
    <t>Социальная политика</t>
  </si>
  <si>
    <t>Социальное обеспечение населения</t>
  </si>
  <si>
    <t xml:space="preserve">11     </t>
  </si>
  <si>
    <t>Капитальный ремонт многоквартирных домов</t>
  </si>
  <si>
    <t>Программа "Занятость подростков"</t>
  </si>
  <si>
    <t>П</t>
  </si>
  <si>
    <t>КЦСР</t>
  </si>
  <si>
    <t>КВР</t>
  </si>
  <si>
    <t>Р</t>
  </si>
  <si>
    <t xml:space="preserve">01          </t>
  </si>
  <si>
    <t>500</t>
  </si>
  <si>
    <t xml:space="preserve">01        </t>
  </si>
  <si>
    <t xml:space="preserve">01    </t>
  </si>
  <si>
    <t xml:space="preserve">01 </t>
  </si>
  <si>
    <t xml:space="preserve">01  </t>
  </si>
  <si>
    <t>12</t>
  </si>
  <si>
    <t>0700500</t>
  </si>
  <si>
    <t xml:space="preserve">01       </t>
  </si>
  <si>
    <t xml:space="preserve">01   </t>
  </si>
  <si>
    <t>9000000</t>
  </si>
  <si>
    <t xml:space="preserve">02 </t>
  </si>
  <si>
    <t xml:space="preserve">02      </t>
  </si>
  <si>
    <t xml:space="preserve">02  </t>
  </si>
  <si>
    <t xml:space="preserve">04    </t>
  </si>
  <si>
    <t>3380000</t>
  </si>
  <si>
    <t xml:space="preserve">04   </t>
  </si>
  <si>
    <t xml:space="preserve">05  </t>
  </si>
  <si>
    <t>006</t>
  </si>
  <si>
    <t xml:space="preserve">05    </t>
  </si>
  <si>
    <t>3500100</t>
  </si>
  <si>
    <t xml:space="preserve">05      </t>
  </si>
  <si>
    <t>3500200</t>
  </si>
  <si>
    <t>3500300</t>
  </si>
  <si>
    <t xml:space="preserve">05   </t>
  </si>
  <si>
    <t>7950300</t>
  </si>
  <si>
    <t xml:space="preserve">05 </t>
  </si>
  <si>
    <t xml:space="preserve">05       </t>
  </si>
  <si>
    <t>3510200</t>
  </si>
  <si>
    <t>3510300</t>
  </si>
  <si>
    <t>3510500</t>
  </si>
  <si>
    <t xml:space="preserve">05           </t>
  </si>
  <si>
    <t xml:space="preserve">05        </t>
  </si>
  <si>
    <t>6000100</t>
  </si>
  <si>
    <t xml:space="preserve">05            </t>
  </si>
  <si>
    <t xml:space="preserve">05         </t>
  </si>
  <si>
    <t>6000300</t>
  </si>
  <si>
    <t>6000400</t>
  </si>
  <si>
    <t>6000500</t>
  </si>
  <si>
    <t xml:space="preserve">05             </t>
  </si>
  <si>
    <t>7953100</t>
  </si>
  <si>
    <t xml:space="preserve">06      </t>
  </si>
  <si>
    <t>4100100</t>
  </si>
  <si>
    <t xml:space="preserve">06    </t>
  </si>
  <si>
    <t>4239900</t>
  </si>
  <si>
    <t>4239998</t>
  </si>
  <si>
    <t xml:space="preserve">07       </t>
  </si>
  <si>
    <t xml:space="preserve">07        </t>
  </si>
  <si>
    <t xml:space="preserve">07         </t>
  </si>
  <si>
    <t xml:space="preserve">07    </t>
  </si>
  <si>
    <t>4340000</t>
  </si>
  <si>
    <t>7950600</t>
  </si>
  <si>
    <t xml:space="preserve">07           </t>
  </si>
  <si>
    <t xml:space="preserve">08    </t>
  </si>
  <si>
    <t xml:space="preserve">08        </t>
  </si>
  <si>
    <t>4409998</t>
  </si>
  <si>
    <t xml:space="preserve">08          </t>
  </si>
  <si>
    <t xml:space="preserve">08       </t>
  </si>
  <si>
    <t xml:space="preserve">08      </t>
  </si>
  <si>
    <t>4429907</t>
  </si>
  <si>
    <t xml:space="preserve">08         </t>
  </si>
  <si>
    <t>4500600</t>
  </si>
  <si>
    <t xml:space="preserve">08   </t>
  </si>
  <si>
    <t>4579900</t>
  </si>
  <si>
    <t xml:space="preserve">09       </t>
  </si>
  <si>
    <t xml:space="preserve">09           </t>
  </si>
  <si>
    <t xml:space="preserve">09        </t>
  </si>
  <si>
    <t>5129701</t>
  </si>
  <si>
    <t xml:space="preserve">09         </t>
  </si>
  <si>
    <t xml:space="preserve">09    </t>
  </si>
  <si>
    <t>7950400</t>
  </si>
  <si>
    <t xml:space="preserve">09          </t>
  </si>
  <si>
    <t xml:space="preserve">10    </t>
  </si>
  <si>
    <t xml:space="preserve">10         </t>
  </si>
  <si>
    <t xml:space="preserve">10           </t>
  </si>
  <si>
    <t xml:space="preserve">11       </t>
  </si>
  <si>
    <t>017</t>
  </si>
  <si>
    <t xml:space="preserve">11         </t>
  </si>
  <si>
    <t>Бюджетные ассигнования в соответствии с уточненной бюджетной росписью расходов</t>
  </si>
  <si>
    <t xml:space="preserve">П </t>
  </si>
  <si>
    <t xml:space="preserve">    </t>
  </si>
  <si>
    <t>000</t>
  </si>
  <si>
    <t>02</t>
  </si>
  <si>
    <t>00</t>
  </si>
  <si>
    <t>0000</t>
  </si>
  <si>
    <t>01</t>
  </si>
  <si>
    <t>03</t>
  </si>
  <si>
    <t>06</t>
  </si>
  <si>
    <t>08</t>
  </si>
  <si>
    <t>Общегосударственные вопросы</t>
  </si>
  <si>
    <t>2</t>
  </si>
  <si>
    <t>3</t>
  </si>
  <si>
    <t>4</t>
  </si>
  <si>
    <t>Жилищно-коммунальное хозяйство</t>
  </si>
  <si>
    <t>Жилищное хозяйство</t>
  </si>
  <si>
    <t>Коммунальное хозяйство</t>
  </si>
  <si>
    <t>Другие общегосударственные вопросы</t>
  </si>
  <si>
    <t>Прочие расходы</t>
  </si>
  <si>
    <t>Благоустройство</t>
  </si>
  <si>
    <t>Обеспечение деятельности подведомственных учреждений</t>
  </si>
  <si>
    <t>Резервные фонды</t>
  </si>
  <si>
    <t>Прочие неналоговые доходы бюджетов поселений</t>
  </si>
  <si>
    <t>10</t>
  </si>
  <si>
    <t>05</t>
  </si>
  <si>
    <t>Выполнение функций органами местного самоуправления</t>
  </si>
  <si>
    <t>Субсидии юридическим лицам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</si>
  <si>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</si>
  <si>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</si>
  <si>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Выполнение функций бюджетными учреждениями</t>
  </si>
  <si>
    <t>Культура</t>
  </si>
  <si>
    <t>Образование</t>
  </si>
  <si>
    <t>Национальная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</si>
  <si>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</si>
  <si>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</si>
  <si>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 xml:space="preserve">Мероприятия в области здравоохранения, спорта и физической культуры, туризма </t>
  </si>
  <si>
    <t>Предупреждение и ликвидация последствий чрезвычайных ситуаций природного и техногенного характера, гражданская оборона</t>
  </si>
  <si>
    <t>5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</si>
  <si>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</si>
  <si>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</si>
  <si>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</si>
  <si>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</si>
  <si>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</si>
  <si>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</si>
  <si>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НАЛОГИ НА СОВОКУПНЫЙ ДОХОД</t>
  </si>
  <si>
    <t>Единый сельскохозяйственный налог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</si>
  <si>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</si>
  <si>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</si>
  <si>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</si>
  <si>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</si>
  <si>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</si>
  <si>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</si>
  <si>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</si>
  <si>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</si>
  <si>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</si>
  <si>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Прочие неналоговые доходы</t>
  </si>
  <si>
    <t>БЕЗВОЗМЕЗДНЫЕ ПОСТУПЛЕНИЯ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</si>
  <si>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</si>
  <si>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</si>
  <si>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БЕЗВОЗМЕЗДНЫЕ ПОСТУПЛЕНИЯ</t>
  </si>
  <si>
    <t>Прочие безвозмездные поступления в бюджеты поселений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</si>
  <si>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</si>
  <si>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</si>
  <si>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</si>
  <si>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поселений</t>
  </si>
  <si>
    <t>п/п</t>
  </si>
  <si>
    <t>Наименование показателей бюджетной классификации</t>
  </si>
  <si>
    <t>Адм.</t>
  </si>
  <si>
    <t>Вид</t>
  </si>
  <si>
    <t>Подвид</t>
  </si>
  <si>
    <t>КОСГУ</t>
  </si>
  <si>
    <t>Исполнено</t>
  </si>
  <si>
    <t>ВСЕГО</t>
  </si>
  <si>
    <t>Налог на доходы физических лиц с доходов, полученных в виде дивидендов от долевого участия в деятельности организаций</t>
  </si>
  <si>
    <t>182</t>
  </si>
  <si>
    <t>10102010</t>
  </si>
  <si>
    <t>110</t>
  </si>
  <si>
    <t>1000</t>
  </si>
  <si>
    <t>2000</t>
  </si>
  <si>
    <t>3000</t>
  </si>
  <si>
    <t>4000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</si>
  <si>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</si>
  <si>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10102022</t>
  </si>
  <si>
    <t>10102030</t>
  </si>
  <si>
    <t>10102050</t>
  </si>
  <si>
    <t>Единый налог, взимаемый в связи с применением упрощенной системы налогообложения</t>
  </si>
  <si>
    <t>10501010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</si>
  <si>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</si>
  <si>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10501020</t>
  </si>
  <si>
    <t>Налог на имущество физических лиц, зачисляемый в бюджет поселений</t>
  </si>
  <si>
    <t>10601030</t>
  </si>
  <si>
    <t>Земельный налог, взимаемый по ставке, установленной пп 1 п 1 ст.394 НК РФ , зачисляемый в бюджет поселений</t>
  </si>
  <si>
    <t>Земельный налог, взимаемый по ставке, установленной пп 2 п 1 ст.394 НК РФ, зачисляемый в бюджеты поселений</t>
  </si>
  <si>
    <t>10606023</t>
  </si>
  <si>
    <t xml:space="preserve"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
</t>
  </si>
  <si>
    <t>10804020</t>
  </si>
  <si>
    <t>062</t>
  </si>
  <si>
    <t>Земельный налог (по обязательствам, возникшим до 1 января 2006 года0</t>
  </si>
  <si>
    <t>10904050</t>
  </si>
  <si>
    <t>11105010</t>
  </si>
  <si>
    <t>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</si>
  <si>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</si>
  <si>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11105035</t>
  </si>
  <si>
    <t>430</t>
  </si>
  <si>
    <t>11701050</t>
  </si>
  <si>
    <t>180</t>
  </si>
  <si>
    <t>11705050</t>
  </si>
  <si>
    <t>Дотации бюджетам поселений на выравнивание уровня бюджетной обеспеченности</t>
  </si>
  <si>
    <t>920</t>
  </si>
  <si>
    <t>20201001</t>
  </si>
  <si>
    <t>151</t>
  </si>
  <si>
    <t>20201003</t>
  </si>
  <si>
    <t>Субсидия на комплектование книжных фондов библиотек</t>
  </si>
  <si>
    <t>20202068</t>
  </si>
  <si>
    <t>20202999</t>
  </si>
  <si>
    <t>0227</t>
  </si>
  <si>
    <t>20203015</t>
  </si>
  <si>
    <t>20204012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</si>
  <si>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полномочиями</t>
  </si>
  <si>
    <t>20204014</t>
  </si>
  <si>
    <t>Прочие межбюджетные трансферты</t>
  </si>
  <si>
    <t>20204999</t>
  </si>
  <si>
    <t>30201050</t>
  </si>
  <si>
    <t>130</t>
  </si>
  <si>
    <t>30302050</t>
  </si>
  <si>
    <t xml:space="preserve">Наименование </t>
  </si>
  <si>
    <t>Вид доходов</t>
  </si>
  <si>
    <t>Подвид доходов</t>
  </si>
  <si>
    <t>ДОХОДЫ</t>
  </si>
  <si>
    <t>1</t>
  </si>
  <si>
    <t/>
  </si>
  <si>
    <t>010</t>
  </si>
  <si>
    <t>Сумма налога</t>
  </si>
  <si>
    <t>021</t>
  </si>
  <si>
    <t>022</t>
  </si>
  <si>
    <t>030</t>
  </si>
  <si>
    <t>050</t>
  </si>
  <si>
    <t>020</t>
  </si>
  <si>
    <t>Бюджет поселений</t>
  </si>
  <si>
    <t>Земельный налог, взимаемый по ставке, установленной пп1 п1 ст.394 НК РФ</t>
  </si>
  <si>
    <t>013</t>
  </si>
  <si>
    <t>023</t>
  </si>
  <si>
    <t>04</t>
  </si>
  <si>
    <t>09</t>
  </si>
  <si>
    <t>11</t>
  </si>
  <si>
    <t>035</t>
  </si>
  <si>
    <t>14</t>
  </si>
  <si>
    <t>014</t>
  </si>
  <si>
    <t>17</t>
  </si>
  <si>
    <t>001</t>
  </si>
  <si>
    <t>003</t>
  </si>
  <si>
    <t>Субсидии от других бюджетов бюджетной системы Российской Федерации</t>
  </si>
  <si>
    <t>068</t>
  </si>
  <si>
    <t>999</t>
  </si>
  <si>
    <t>Прочие субсидии бюджетам на реализацию ОЦП"Развитие физической культуры и спорта в Калужской области на 2007-2010 годы"</t>
  </si>
  <si>
    <t>015</t>
  </si>
  <si>
    <t>012</t>
  </si>
  <si>
    <t>07</t>
  </si>
  <si>
    <t xml:space="preserve"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
</t>
  </si>
  <si>
    <t>Сумма налога (сбора) (недоимка по соответствующему налогу (сбору), в том числе по отмененному)</t>
  </si>
  <si>
    <t>Пени по соответствующему налогу (сбору)</t>
  </si>
  <si>
    <t>Суссы денежных взысканий (штрафов) по соответствующему налогу (сбору) согласно законодательству Российской Федерации</t>
  </si>
  <si>
    <t>Прочие поступления</t>
  </si>
  <si>
    <t xml:space="preserve">Сумма налога (сбора) (недоимка по соответствующему налогу (сбору), в том числе по отмененному)
</t>
  </si>
  <si>
    <t xml:space="preserve">Прочие поступления
</t>
  </si>
  <si>
    <t xml:space="preserve">Доходы,  получаемые  в  виде  арендной  платы  за  земельные участки, государственная  собственность  на которые не разграничена и которые  расположены в границах поселений, а также средства от продажи  права на заключение  договоров  аренды  указанных земельных участков
</t>
  </si>
  <si>
    <t xml:space="preserve">Дотации бюджетам поселений на  поддержку  мер  по  обеспечению сбалансированности бюджетов
</t>
  </si>
  <si>
    <t>(в рублях)</t>
  </si>
  <si>
    <t>Наименование</t>
  </si>
  <si>
    <t xml:space="preserve">01  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</si>
  <si>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</si>
  <si>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</si>
  <si>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</si>
  <si>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</si>
  <si>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 местных администраций</t>
  </si>
  <si>
    <t>Выполнение других обязательств государства</t>
  </si>
  <si>
    <t>*Расходы бюджетных учреждений, осуществляющих предпринимательскую и иную предпринимательскую и иную приносящую доход деятельность</t>
  </si>
  <si>
    <t xml:space="preserve">02     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</si>
  <si>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</si>
  <si>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</si>
  <si>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 xml:space="preserve">03     </t>
  </si>
  <si>
    <t>Национальная безопасность и правоохранительная деятельность</t>
  </si>
  <si>
    <t xml:space="preserve">04     </t>
  </si>
  <si>
    <t>Национальная экономика</t>
  </si>
  <si>
    <t>Мероприятия по землеустройству и землепользованию</t>
  </si>
  <si>
    <t xml:space="preserve">05    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</si>
  <si>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</si>
  <si>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Код классификации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</si>
  <si>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</si>
  <si>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 в валюте Российской Федерации</t>
  </si>
  <si>
    <t>01 03 00 00 10 0000 710</t>
  </si>
  <si>
    <t>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</si>
  <si>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</si>
  <si>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 в валюте Российской Федерации</t>
  </si>
  <si>
    <t>01 05 02 01 00 0000 510</t>
  </si>
  <si>
    <t>Изменение остатков средств на счетах по учету средств бюджета</t>
  </si>
  <si>
    <t>Итого источники внутреннего финансирования дефицита бюджета</t>
  </si>
  <si>
    <t>Наименование источников финансирования дефицитов бюджета</t>
  </si>
  <si>
    <t>01 02 00 00 00 0000 000</t>
  </si>
  <si>
    <t>Кредиты кредитных организаций в валюте Российской Федерации</t>
  </si>
  <si>
    <t>01 02 00 00 00 0000 800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</si>
  <si>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</si>
  <si>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</si>
  <si>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</si>
  <si>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кредитов от других бюджетов бюджетной системы Российской Федерации в валюте Российской Федерации</t>
  </si>
  <si>
    <t>01 03 00 00 00 0000 800</t>
  </si>
  <si>
    <t>Погашение кредитов, полученных от других бюджетов бюджетной системы Российской Федерации  в валюте Российской Федерации</t>
  </si>
  <si>
    <t>01 05 00 00 00 0000 000</t>
  </si>
  <si>
    <t>01 05 00 00 00 0000 500</t>
  </si>
  <si>
    <t>01 05 00 00 00 0000 600</t>
  </si>
  <si>
    <t>01 05 02 01 00 0000 610</t>
  </si>
  <si>
    <t>Увеличение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</si>
  <si>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</si>
  <si>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</si>
  <si>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</si>
  <si>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13</t>
  </si>
  <si>
    <t>16</t>
  </si>
  <si>
    <t>18</t>
  </si>
  <si>
    <t>19</t>
  </si>
  <si>
    <t>10102040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</si>
  <si>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</t>
  </si>
  <si>
    <t>Транспортный налог с физических лиц</t>
  </si>
  <si>
    <t>10604012</t>
  </si>
  <si>
    <t>11905000</t>
  </si>
  <si>
    <t>Возврат остатков субсидий и субвенций из бюджетов поселений</t>
  </si>
  <si>
    <t>0472</t>
  </si>
  <si>
    <t>040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</si>
  <si>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</si>
  <si>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</si>
  <si>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</si>
  <si>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Обеспечение проведения выборов и референдумов</t>
  </si>
  <si>
    <t>5201532</t>
  </si>
  <si>
    <t>6000506</t>
  </si>
  <si>
    <t>Работы по ремонту моста после ДТП</t>
  </si>
  <si>
    <t>Программа "Благоустройство населенных пунктов на территории Боровского района Калужской области на 2008-2010 годы"</t>
  </si>
  <si>
    <t>4230731</t>
  </si>
  <si>
    <t>Исполнение полномочий муниципального района по организации предоставления дополнительного образования детям (за исключением предоставления дополнительного образования детям в учреждениях регионального значения) на территории муниципального района (в части содержания школ искусств)</t>
  </si>
  <si>
    <t>5201538</t>
  </si>
  <si>
    <t>Реконструкция спортивного зала и строительство пристройки МУК ДК "Полет" г. Ермолино Боровского района в рамках областной целевой программы "Развитие физической культуры и спорта в Калужской области на 2007-2009 годы"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</si>
  <si>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</si>
  <si>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</si>
  <si>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10102070</t>
  </si>
  <si>
    <t>6409</t>
  </si>
  <si>
    <t xml:space="preserve">Прочие межбюджетные  трансферты,  передаваемые  бюджетам поселений    для    компенсации    дополнительных расходов,   возникших   в   результате   решений, принятых органами власти другого уровня, за счет средств бюджетов муниципальных районов
</t>
  </si>
  <si>
    <t>0478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</si>
  <si>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(исполнение полномочий по созданию условий для обеспечения поселений, входящих в состав муниципального района, услугами связи, общественного питания, торговли и бытового обслуживания)</t>
  </si>
  <si>
    <t>0479</t>
  </si>
  <si>
    <t>070</t>
  </si>
  <si>
    <t>7956100</t>
  </si>
  <si>
    <t>7954500</t>
  </si>
  <si>
    <t>9966472</t>
  </si>
  <si>
    <t>Исполнение полномочий муниципального района по организации предоставления дополнительного образования детям  на территории муниципального района (в части содержания школ искусств) (за счет остатков неиспользованных средств)</t>
  </si>
  <si>
    <t>4829900</t>
  </si>
  <si>
    <t>Обеспечение мероприятий на осуществление капитального ремонта индивидуальных жилых домов инвалидов и участников ВОВ, тружеников тыла и вдов погибших (умерших) инвалидов и участников ВОВ за счет средств местного бюджета</t>
  </si>
  <si>
    <t>Оказание мер социальной поддержки специалистов, работающих в сельской местности, а также специалистов, вышедших на пенсию</t>
  </si>
  <si>
    <t>5208300</t>
  </si>
  <si>
    <t>Создание условий для обеспечение поселений, входящих в состав муниципального района, услугами связи, общественного питания, торговли и бытового обслуживания</t>
  </si>
  <si>
    <t>Выплаты стимулирующего характера руководителям исполнительно-распорядительных органов муниципальных образований</t>
  </si>
  <si>
    <t>Обеспечение объектов социально-культурной сферы, спорта издание администрации приборами учета энергоресурсами в 2010-2011 гг.</t>
  </si>
  <si>
    <t>10501011</t>
  </si>
  <si>
    <t>10501012</t>
  </si>
  <si>
    <t>10501021</t>
  </si>
  <si>
    <t>10501022</t>
  </si>
  <si>
    <t>11109045</t>
  </si>
  <si>
    <t>0273</t>
  </si>
  <si>
    <t>Иные межбюджетные трансферты на капитальный ремонт сетей водопровода муниципальных форм собственности в рамках реализации ДЦП "Чистая вода в Калужской области" на 2011-2017 годы</t>
  </si>
  <si>
    <t>0465</t>
  </si>
  <si>
    <t>011</t>
  </si>
  <si>
    <t>Прочие поступления 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</si>
  <si>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План с учетом изменений, внесенных Решениями Городской Думы в 2011 году</t>
  </si>
  <si>
    <t>9530000</t>
  </si>
  <si>
    <t>7957600</t>
  </si>
  <si>
    <t>Программа "Повышение эффективности предприятия МУП "ЕТС" по водоснабжению в 2010-2012 г.г."</t>
  </si>
  <si>
    <t>5201521</t>
  </si>
  <si>
    <t>Приобретение дорожно-уборочной машины</t>
  </si>
  <si>
    <t>5227934</t>
  </si>
  <si>
    <t>Ремонт и капитальный ремонт дорожной и уличной сети муниципальных образований Калужской области</t>
  </si>
  <si>
    <t>5227944</t>
  </si>
  <si>
    <t>Ремонт и капитальный ремонт дорожной и уличной сети муниципальных образований Калужской области за счет средств местного бюджета</t>
  </si>
  <si>
    <t>Программа "Семья и дети" на 2011-2013 г.г.</t>
  </si>
  <si>
    <t>7958700</t>
  </si>
  <si>
    <t>Программа "Развитие библиотечного обслуживания населения г.Ермолино библиотеками  МУК ДК "Полет" в 2011-2013 г.г."</t>
  </si>
  <si>
    <t>Средства массовой информации</t>
  </si>
  <si>
    <t>Обслуживание внутреннего государственного и муниципального долга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</si>
  <si>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Налогового кодекса РФ</t>
  </si>
  <si>
    <t>10102020</t>
  </si>
  <si>
    <t>10501050</t>
  </si>
  <si>
    <t>10503010</t>
  </si>
  <si>
    <t>Единый сельскохозяйственный налог (за налоговые периоды, истекшие до 1 января 2011 года)</t>
  </si>
  <si>
    <t>10904053</t>
  </si>
  <si>
    <t>11105013</t>
  </si>
  <si>
    <t>11301995</t>
  </si>
  <si>
    <t>11406013</t>
  </si>
  <si>
    <t>11690050</t>
  </si>
  <si>
    <t>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</si>
  <si>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</si>
  <si>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Прочие неналоговые доходы бюджетов поселений </t>
  </si>
  <si>
    <t>0278</t>
  </si>
  <si>
    <t>Прочие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</si>
  <si>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 , передаваемые бюджетам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t>
  </si>
  <si>
    <t>21905000</t>
  </si>
  <si>
    <t>5478</t>
  </si>
  <si>
    <t>6467</t>
  </si>
  <si>
    <t>Возврат остатков межбюджетных трансфертов прошлых лет на стимулирование руководителей исполнительно- распорядительных органов муниципальных образований области из бюджетов поселений</t>
  </si>
  <si>
    <t>Возврат остатков субвенций прошлых лет на осуществление первичного воинского учета на территориях, где отсутствуют военные комиссариаты</t>
  </si>
  <si>
    <t>995</t>
  </si>
  <si>
    <t>90</t>
  </si>
  <si>
    <t>Суммы денежных взысканий (штрафов) по соответствующему налогу (сбору) согласно законодательству РФ</t>
  </si>
  <si>
    <t xml:space="preserve">Прочие поступления  </t>
  </si>
  <si>
    <t>053</t>
  </si>
  <si>
    <t>Прочие доходы бюджетов поселений от оказания платных услуг и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</si>
  <si>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</si>
  <si>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</si>
  <si>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поступления от денежных взысканий (штрафов)</t>
  </si>
  <si>
    <t>Невыясненные поступления, зачисляемые в бюджет</t>
  </si>
  <si>
    <t>Доходы бюджетов поселений от возврата иными организациями остатков субсидий прошлых лет</t>
  </si>
  <si>
    <t>810</t>
  </si>
  <si>
    <t>5220301</t>
  </si>
  <si>
    <t>7951008</t>
  </si>
  <si>
    <t>540</t>
  </si>
  <si>
    <t>7951007</t>
  </si>
  <si>
    <t>Программа "Безопасный город"на 2011-2013гг.</t>
  </si>
  <si>
    <t>Реализация программы по капитальному ремонту сетей водопровода муниципальных форм собственности в рамках реализации ДЦП "Чистая вода в Калужской области" на 2011-2017 годы"</t>
  </si>
  <si>
    <t>Программа "Безопасность дорожного движения на территории МО "Городское поселение "Г.Ермолино" на 2012г."</t>
  </si>
  <si>
    <t>Программа "Благоустройство территории Боровского района Калужской области на 2008-2010 гг."</t>
  </si>
  <si>
    <t>Дорожное хозяйство (дорожные фонды)</t>
  </si>
  <si>
    <t>11302995</t>
  </si>
  <si>
    <t>11406025</t>
  </si>
  <si>
    <t>11651040</t>
  </si>
  <si>
    <t>756</t>
  </si>
  <si>
    <t>Денежные взыскания (штрафы), установленные законами субъектов РФ за несоблюдение муниципальных правовых актов, зачисляемые в бюджет поселений</t>
  </si>
  <si>
    <t>0345</t>
  </si>
  <si>
    <t>Прочие межбюджетные трансферты, передаваемые бюджетами поселений на выполнение передаваемых полномочий субъектов РФ в части исполнения государственных полномочий субъектов РФ по выплате пособий и компенсаций, установленных законами и иными нормативно-правовыми актами Калужской области и выплате пособий на погребение безработных граждан в соответствии с ФЗ от 12.01.96 №8-ФЗ"О погребении и похоронном деле"</t>
  </si>
  <si>
    <t>20202150</t>
  </si>
  <si>
    <t>Субсидии бюджетам бюджетной системы РФ (межбюджетные субсидии)</t>
  </si>
  <si>
    <t>410</t>
  </si>
  <si>
    <t>11402053</t>
  </si>
  <si>
    <t>Налог на доходы физических лиц с доходов, полученных от осуществления деятельности физ.лицами, зарегистрированными в качестве ИП, нотариусов, занимающихся частной практикой, адвокатов, учредивших адвокатские кабинеты, и др.лиц, занимающихся частной практикой в соотв. со ст.227 кодекса РФ</t>
  </si>
  <si>
    <t>Софинансирование</t>
  </si>
  <si>
    <t>Суммы денежных взысканий (штрафов) по соответствующему налогу (сбору) согласно законодательству Российской Федерации</t>
  </si>
  <si>
    <t>025</t>
  </si>
  <si>
    <t>50</t>
  </si>
  <si>
    <t>51</t>
  </si>
  <si>
    <t>Денежные взыскания (штрафы), установленные законами субъектов РФ</t>
  </si>
  <si>
    <t>0276</t>
  </si>
  <si>
    <t>Прочие межбюджетные трансферты, передаваемые бюджетам поселелений на предоставление денежных выплат, пособий компенсаций отдельным категориям граждан области.</t>
  </si>
  <si>
    <t>20705030</t>
  </si>
  <si>
    <t>21805030</t>
  </si>
  <si>
    <t>100</t>
  </si>
  <si>
    <t>10302230</t>
  </si>
  <si>
    <t>10302240</t>
  </si>
  <si>
    <t>10302250</t>
  </si>
  <si>
    <t>10302260</t>
  </si>
  <si>
    <t xml:space="preserve"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нормативных отчислений в местные бюджеты </t>
  </si>
  <si>
    <t>Доходы от уплаты акцизов на прямогонный бензин, производимый на территории РФ зачисляемые в консолидированные бюджеты субъектов Российской Федерации.</t>
  </si>
  <si>
    <t>8100042</t>
  </si>
  <si>
    <t>123</t>
  </si>
  <si>
    <t>121</t>
  </si>
  <si>
    <t>7500048</t>
  </si>
  <si>
    <t>6800040</t>
  </si>
  <si>
    <t>Центральный аппарат</t>
  </si>
  <si>
    <t>870</t>
  </si>
  <si>
    <t>244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</si>
  <si>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</si>
  <si>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</si>
  <si>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852</t>
  </si>
  <si>
    <t>Уплата налогов, сборов и иных платежей</t>
  </si>
  <si>
    <t>0600601</t>
  </si>
  <si>
    <t>0800075</t>
  </si>
  <si>
    <t>Программа "Укрепление МТБ органов местного самоуправления в 2014-2016гг."</t>
  </si>
  <si>
    <t>8880053</t>
  </si>
  <si>
    <t>6800092</t>
  </si>
  <si>
    <t>2502501</t>
  </si>
  <si>
    <t>Установка системы видеонаблюдения</t>
  </si>
  <si>
    <t>8885118</t>
  </si>
  <si>
    <t>1901902</t>
  </si>
  <si>
    <t>4804801</t>
  </si>
  <si>
    <t>7107101</t>
  </si>
  <si>
    <t>8885013</t>
  </si>
  <si>
    <t>Мероприятия по энергосбережению и повышению энергоэффективности</t>
  </si>
  <si>
    <t>2102101</t>
  </si>
  <si>
    <t>2202201</t>
  </si>
  <si>
    <t>Установка коллективного (общедомового) учета потребления энергоресурсов (тепловой энергии, горячей и холодной воды) в многоквартирные дома.</t>
  </si>
  <si>
    <t>3003001</t>
  </si>
  <si>
    <t>Закупка товаров, работ, услуг в целях капитального  ремонта государственного (муниципального) имущества</t>
  </si>
  <si>
    <t>243</t>
  </si>
  <si>
    <t>3003002</t>
  </si>
  <si>
    <t>831</t>
  </si>
  <si>
    <t>3003003</t>
  </si>
  <si>
    <t>3008904</t>
  </si>
  <si>
    <t>3008911</t>
  </si>
  <si>
    <t>Организация теплоснабжения на территории МО "Городское поселение "Город Ермолино"</t>
  </si>
  <si>
    <t>Организация водоснабжения на территории МО "Городское поселение "Город Ермолино"</t>
  </si>
  <si>
    <t>1901901</t>
  </si>
  <si>
    <t>1901903</t>
  </si>
  <si>
    <t>1901904</t>
  </si>
  <si>
    <t>1901905</t>
  </si>
  <si>
    <t>360</t>
  </si>
  <si>
    <t>Субсидии юридическим лицам (кроме некоммерческих организаций), индивидуальным предпринимателям, физическим лицам.</t>
  </si>
  <si>
    <t>Иные выплаты населению</t>
  </si>
  <si>
    <t>План с учетом изменений, внесенных Решениями Городской Думы в 2014 году</t>
  </si>
  <si>
    <t>Кадровая политика муниципального образования "Городское поселение "Город Ермолино" на 2014-2016 г.г."</t>
  </si>
  <si>
    <t>Культура, Кинематография</t>
  </si>
  <si>
    <t>6300059</t>
  </si>
  <si>
    <t>111</t>
  </si>
  <si>
    <t>2302302</t>
  </si>
  <si>
    <t>2702701</t>
  </si>
  <si>
    <t>7907921</t>
  </si>
  <si>
    <t xml:space="preserve">Льготы по оплате жилищно-коммунальных услуг </t>
  </si>
  <si>
    <t>Другие вопросы в области социальной политики</t>
  </si>
  <si>
    <t>Ремонт индивидуальных жилых домов ветеранам ВОВ</t>
  </si>
  <si>
    <t xml:space="preserve">Физическая культура </t>
  </si>
  <si>
    <t>Ведомственная целевая программа "Развития физической культуры и спорта и укрепление МТБ МУ ФиС стадиона "Труд" на 2014-2016 гг."</t>
  </si>
  <si>
    <t>6200059</t>
  </si>
  <si>
    <t>113</t>
  </si>
  <si>
    <t>Уплата прочих налогов и сборов</t>
  </si>
  <si>
    <t>Ведомственная целевая программа "Развитие муниципальных средств массовой информации на 20124-2016гг"</t>
  </si>
  <si>
    <t>6800065</t>
  </si>
  <si>
    <t>730</t>
  </si>
  <si>
    <t>Физическая культура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</si>
  <si>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</si>
  <si>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</si>
  <si>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</si>
  <si>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</si>
  <si>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</si>
  <si>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 производимым на территории Российской Федерации</t>
  </si>
  <si>
    <t>ШТРАФЫ, САНКЦИИ, ВОЗМЕЩЕНИЕ УЩЕРБА</t>
  </si>
  <si>
    <t>210</t>
  </si>
  <si>
    <t>0286</t>
  </si>
  <si>
    <t>План с учетом изменений, внесенных Решениями Городской Думы за 2015 год</t>
  </si>
  <si>
    <t>Приложение № 6    к      Решению Городской Думы МО "Городское поселение   "Г.   Ермолино"   "Об исполнении бюджета за 2015 год"</t>
  </si>
  <si>
    <t>Исполнение источников финансирования дефицита бюджета МО "Городское поселение "Г. Ермолино" за 2015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дефицита бюджетов</t>
  </si>
  <si>
    <t>Приложение № 5    к      Решению Городской Думы МО "Городское поселение   "Г.   Ермолино"   "Об исполнении бюджета за 2015 год"</t>
  </si>
  <si>
    <t>Исполнение источников финансирования дефицита бюджета МО "Городское поселение "Г. Ермолино" за 2015 год по кодам классификации источников финансирования дефицита бюджета</t>
  </si>
  <si>
    <t>Погашение кредитов, представленных кредитными организациями   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</si>
  <si>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</si>
  <si>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01 02 00 00 13 0000 810</t>
  </si>
  <si>
    <t>01 02 00 00 13 0000 710</t>
  </si>
  <si>
    <t>01 03 00 00 13 0000 710</t>
  </si>
  <si>
    <t>01 03 00 00 13 0000 810</t>
  </si>
  <si>
    <t>Приложение № 3    к      Решению Городской Думы МО "Городское поселение   "Г.   Ермолино"   "Об исполнении бюджета за 2015 год"</t>
  </si>
  <si>
    <t>План с учетом изменений, внесенных Решениями Городской Думы в 2015 году</t>
  </si>
  <si>
    <t>832</t>
  </si>
  <si>
    <t>Уплата иных платежей</t>
  </si>
  <si>
    <t xml:space="preserve">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</si>
  <si>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880</t>
  </si>
  <si>
    <t>Специальные расходы</t>
  </si>
  <si>
    <t>8400060</t>
  </si>
  <si>
    <t>Резервные средства</t>
  </si>
  <si>
    <t>853</t>
  </si>
  <si>
    <t xml:space="preserve">Уплата налогов, сборов </t>
  </si>
  <si>
    <t>7280053</t>
  </si>
  <si>
    <t xml:space="preserve">  Стимулирование глав администраций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</si>
  <si>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</si>
  <si>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         Защита населения и территории от чрезвычайных ситуаций    природного и техногенного характера, гражданская оборона</t>
  </si>
  <si>
    <t>7400902</t>
  </si>
  <si>
    <t xml:space="preserve">  Предупреждение и ликвидация чрезвычайных ситуаций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</si>
  <si>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</si>
  <si>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 для обеспечения государственных (муниципальных) нужд</t>
  </si>
  <si>
    <t xml:space="preserve">  Ремонт и содержание дорог и тротуаров</t>
  </si>
  <si>
    <t>1901910</t>
  </si>
  <si>
    <t>4802402</t>
  </si>
  <si>
    <t xml:space="preserve">  Ремонт и капитальный ремонт сети автомобильных дорог</t>
  </si>
  <si>
    <t xml:space="preserve">Программа "Безопасность дорожного движения на территории МО "Городское поселение "Г.Ермолино" </t>
  </si>
  <si>
    <t>4804802</t>
  </si>
  <si>
    <t xml:space="preserve">  Повышение безопасности дорожного движения за счет средств муниципального Дорожного фонда</t>
  </si>
  <si>
    <t>5105102</t>
  </si>
  <si>
    <t xml:space="preserve">  Капитальный ремонт и ремонт придомовых территорий многоквартирных домов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</si>
  <si>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</si>
  <si>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 Капитальный ремонт в многоквартирных жилых домах</t>
  </si>
  <si>
    <t>3001908</t>
  </si>
  <si>
    <t xml:space="preserve">  Организация в границах поселений электро-, тепло-, газо-, водоснабжения и водоотведения на территории Боровского района в части капитального ремонта теплосетей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</si>
  <si>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</si>
  <si>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 Капитальный ремонт теплосетей и котельных</t>
  </si>
  <si>
    <t xml:space="preserve">Организация водоснабжения </t>
  </si>
  <si>
    <t>3003004</t>
  </si>
  <si>
    <t xml:space="preserve">  Организация теплоснабжения</t>
  </si>
  <si>
    <t>3003005</t>
  </si>
  <si>
    <t xml:space="preserve">  Проведение сервисного обслуживания и замена установленных узлов учета</t>
  </si>
  <si>
    <t xml:space="preserve">  Субсидия на мероприятия направленные на энергосбережение и повышение энергоэффективности</t>
  </si>
  <si>
    <t>0700702</t>
  </si>
  <si>
    <t xml:space="preserve">  Организация проведения оплачиваемых общественных работ</t>
  </si>
  <si>
    <t xml:space="preserve">  Уличное освещение</t>
  </si>
  <si>
    <t xml:space="preserve">  Санитарная очистка территорий</t>
  </si>
  <si>
    <t xml:space="preserve">  Организация ритуальных услуг и содержание мест захоронения</t>
  </si>
  <si>
    <t xml:space="preserve">  Содержание зеленого хозяйства</t>
  </si>
  <si>
    <t xml:space="preserve">  Организация сбора и вывоза бытовых отходов и мусора</t>
  </si>
  <si>
    <t>1901906</t>
  </si>
  <si>
    <t xml:space="preserve">  Прочие мероприятия по благоустройству</t>
  </si>
  <si>
    <t xml:space="preserve">  Иные выплаты населению</t>
  </si>
  <si>
    <t>0700701</t>
  </si>
  <si>
    <t xml:space="preserve">  Содействие занятости населения</t>
  </si>
  <si>
    <t>Расходы на обеспечение деятельности муниципальных учреждений</t>
  </si>
  <si>
    <t xml:space="preserve">  Фонд оплаты труда казенных учреждений и взносы по обязательному социальному страхованию</t>
  </si>
  <si>
    <t>1110059</t>
  </si>
  <si>
    <t>1120059</t>
  </si>
  <si>
    <t xml:space="preserve">  Расходы на обеспечение деятельности муниципальных учреждений</t>
  </si>
  <si>
    <t>0300302</t>
  </si>
  <si>
    <t xml:space="preserve">  Мероприятия в области социальной политики</t>
  </si>
  <si>
    <t>0300304</t>
  </si>
  <si>
    <t xml:space="preserve">  Социальное обеспечение и иные выплаты населению</t>
  </si>
  <si>
    <t>0400402</t>
  </si>
  <si>
    <t xml:space="preserve">  Мероприятия, способствующие улучшению жизнедеятельности инвалидов и лиц с ограниченными возможностями здоровья</t>
  </si>
  <si>
    <t xml:space="preserve">  Оказание мер социальной помощи ветеранам Великой Отечественной Войны</t>
  </si>
  <si>
    <t>79079021</t>
  </si>
  <si>
    <t xml:space="preserve">  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МО ГП город Ермолино</t>
  </si>
  <si>
    <t xml:space="preserve">  Иные межбюджетные трансферты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</si>
  <si>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</si>
  <si>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1300059</t>
  </si>
  <si>
    <t xml:space="preserve">  Уплата иных платежей</t>
  </si>
  <si>
    <t>2300059</t>
  </si>
  <si>
    <t xml:space="preserve">  Мероприятия по информированию населения</t>
  </si>
  <si>
    <t>7282301</t>
  </si>
  <si>
    <t>2300000</t>
  </si>
  <si>
    <t xml:space="preserve"> Защита населения и территории от чрезвычайных ситуаций    природного и техногенного характера, гражданская оборона</t>
  </si>
  <si>
    <t>Приложение № 4    к      Решению Городской Думы МО "Городское поселение   "Г.   Ермолино"   "Об исполнении бюджета за 2015 год"</t>
  </si>
  <si>
    <t>ИСПОЛНЕНИЕ РАСХОДОВ БЮДЖЕТА МО "ГОРОДСКОЕ ПОСЕЛЕНИЕ "ГОРОД ЕРМОЛИНО" ЗА 2015 ГОД ПО РАЗДЕЛАМ И ПОДРАЗДЕЛАМ КЛАССИФИКАЦИИ РАСХОДОВ БЮДЖЕТОВ</t>
  </si>
  <si>
    <t>Приложение № 2    к      Решению Городской Думы МО "Городское поселение   "Г.   Ермолино"   "Об исполнении бюджета за 2015 год"</t>
  </si>
  <si>
    <t>Исполнение доходов бюджета МО "Городское поселение "Г. Ермолино" за 2015 год по кодам видов доходов, подвидов доходов, классификации операций сектора государственного управления, относящихся к доходам бюджета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</si>
  <si>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</si>
  <si>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2100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</si>
  <si>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</si>
  <si>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</si>
  <si>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</si>
  <si>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</si>
  <si>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</si>
  <si>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</si>
  <si>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</si>
  <si>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</si>
  <si>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</si>
  <si>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 xml:space="preserve">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</si>
  <si>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</si>
  <si>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</si>
  <si>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</si>
  <si>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</si>
  <si>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</si>
  <si>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Приложение № 1    к      Решению Городской Думы МО "Городское поселение   "Г.   Ермолино"   "Об исполнении бюджета за 2015 год"</t>
  </si>
  <si>
    <t>Исполнение доходов бюджета МО "Городское поселение "Г. Ермолино" за 2015 год по кодам классификации доходов бюджетов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</si>
  <si>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</si>
  <si>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</si>
  <si>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Минимальный налог, зачисляемый в бюджеты субъектов Российской Федерации (пени по соответствующему платежу)</t>
  </si>
  <si>
    <t xml:space="preserve"> 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</si>
  <si>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 Минимальный налог, зачисляемый в бюджеты субъектов Российской Федерации (прочие поступления)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</si>
  <si>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</si>
  <si>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</si>
  <si>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</si>
  <si>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10606033</t>
  </si>
  <si>
    <t xml:space="preserve">  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</si>
  <si>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организаций, обладающих земельным участком, расположенным в границах  городских  поселений  (пени по соответствующему платежу)</t>
  </si>
  <si>
    <t xml:space="preserve">  Земельный налог с организаций, обладающих земельным участком, расположенным в границах городских поселений  (суммы денежных взысканий (штрафов) по соответствующему платежу согласно законодательству Российской Федерации)</t>
  </si>
  <si>
    <t>10606043</t>
  </si>
  <si>
    <t xml:space="preserve">  Земельный налог с физических лиц, обладающих земельным участком, расположенным в границах городских  поселений  (сумма платежа (перерасчеты, недоимка и задолженность по соответствующему платежу, в том числе по отмененному)</t>
  </si>
  <si>
    <t xml:space="preserve">  Земельный налог с физических лиц, обладающих земельным участком, расположенным в границах городских поселений  (пени по соответствующему платежу)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</si>
  <si>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</si>
  <si>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11105025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</si>
  <si>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</si>
  <si>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11105075</t>
  </si>
  <si>
    <t>11107015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</si>
  <si>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</si>
  <si>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</si>
  <si>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</si>
  <si>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11301076</t>
  </si>
  <si>
    <t xml:space="preserve">  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</si>
  <si>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 xml:space="preserve">  Прочие доходы от оказания платных услуг (работ) получателями средств бюджетов городских поселений
</t>
  </si>
  <si>
    <t xml:space="preserve">  Прочие доходы от компенсации затрат  бюджетов городских поселений
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</si>
  <si>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</si>
  <si>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</si>
  <si>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</si>
  <si>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Прочие неналоговые доходы бюджетов городских поселений</t>
  </si>
  <si>
    <t xml:space="preserve">  Прочие субсидии бюджетам городских  поселений на мероприятия, направленные на энергосбережение и повышение энергоэффективности в Калужской области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</si>
  <si>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</si>
  <si>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Иные межбюджетные трансферты бюджетам городских поселений на капитальный ремонт сетей водопровода муниципальных форм собственности в рамках реализации ДЦП "Чистая вода в Калужской области" на 2011-2017 годы</t>
  </si>
  <si>
    <t xml:space="preserve"> 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</si>
  <si>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21805010</t>
  </si>
  <si>
    <t>6209</t>
  </si>
  <si>
    <t xml:space="preserve"> 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</si>
  <si>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бюджетов городских поселений от возврата иными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</si>
  <si>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</si>
  <si>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</si>
  <si>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</si>
  <si>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</si>
  <si>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</si>
  <si>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</si>
  <si>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</si>
  <si>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Минимальный налог, зачисляемый в бюджеты субъектов Российской Федерации</t>
  </si>
  <si>
    <t xml:space="preserve">  Налог на имущество физических лиц</t>
  </si>
  <si>
    <t>033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</si>
  <si>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</si>
  <si>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</si>
  <si>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>043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</si>
  <si>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</si>
  <si>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</si>
  <si>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</si>
  <si>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</si>
  <si>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075</t>
  </si>
  <si>
    <t xml:space="preserve">  Платежи от государственных и муниципальных унитарных предприятий</t>
  </si>
  <si>
    <t xml:space="preserve">    Доходы от сдачи в аренду имущества, составляющего государственную (муниципальную) казну (за исключением земельных участков)</t>
  </si>
  <si>
    <t xml:space="preserve">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</si>
  <si>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045</t>
  </si>
  <si>
    <t xml:space="preserve"> Доходы от оказания платных услуг (работ)</t>
  </si>
  <si>
    <t>076</t>
  </si>
  <si>
    <t xml:space="preserve">  Доходы от компенсации затрат государства
</t>
  </si>
  <si>
    <t xml:space="preserve">  Прочие доходы от компенсации затрат  бюджетов городских поселений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</si>
  <si>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</si>
  <si>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</si>
  <si>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</si>
  <si>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</si>
  <si>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</si>
  <si>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</si>
  <si>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</si>
  <si>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</si>
  <si>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</si>
  <si>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</si>
  <si>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 xml:space="preserve">  Прочие безвозмездные поступления в бюджеты городских поселений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</si>
  <si>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</si>
  <si>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</si>
  <si>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</si>
  <si>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Доходы бюджетов городских поселений от возврата  организациями остатков субсидий прошлых лет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</si>
  <si>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</si>
  <si>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</si>
  <si>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нормативных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</si>
  <si>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нормативных отчислений в местные бюджеты </t>
  </si>
  <si>
    <t>Налог, взимаемый с налогоплательщиков, выбравших в качестве объекта налогообложения доходы</t>
  </si>
  <si>
    <t>Иные межбюджетные трансферты на капитальный ремонт сетей водопровода муниципальных форм собственности в рамках реализации ДЦП "Чистая вода в Калужской области" на 2011-2017гг.</t>
  </si>
  <si>
    <t>Прочие безвозмездные поступления учреждениям,находящимся введении органов местного самоуправления поселений</t>
  </si>
  <si>
    <t>Возврат остатков иных межбюджетных трансфертов прошлых лет на стимулирование руководителей исполнительно-распорядительных органов муниципальных образований области из бюджетов поселений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</si>
  <si>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</si>
  <si>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</si>
  <si>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Исполнение судебных актов РФ и мировых соглашений по возмещению вреда, причиненного в результате незаконных действий ((бездействия)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</si>
  <si>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Капитальный ремонт объектов водопроводно-канализационного хозяйства</t>
  </si>
  <si>
    <t>Программа "Благоустройство на территории МО "Городское поселение "Г. Ермолино" на 2010-2015 годы"</t>
  </si>
  <si>
    <t>Исполнение судебных актов РФ и мировых соглашений по возмещению вреда, причиненного в результате незаконных действий ((бездействия)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</si>
  <si>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Исполнение судебных актов РФ и мировых соглашений по возмещению вреда, причиненного в результате незаконных действий ((бездействия) органов государственной власти (государственных органов), органов местного самоуправления либо должностных лиц этих органов,</t>
  </si>
  <si>
    <t>ИСПОЛНЕНИЕ РАСХОДОВ БЮДЖЕТА МО "ГОРОДСКОЕ ПОСЕЛЕНИЕ "Г. ЕРМОЛИНО" ЗА 2015 ГОД</t>
  </si>
  <si>
    <t>по ведомственной структуре расходов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</si>
</sst>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#,##0.00;\-#,##0.00;#,##0.00"/>
    <numFmt numFmtId="172" formatCode="#,##0;\-#,##0;#,##0"/>
    <numFmt numFmtId="173" formatCode="#,##0.00_ ;\-#,##0.00\ 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3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63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49" fontId="3" fillId="0" borderId="0" xfId="0" applyNumberFormat="1" applyFont="1" applyBorder="1" applyAlignment="1">
      <alignment horizontal="center" vertical="center"/>
    </xf>
    <xf numFmtId="0" fontId="10" fillId="0" borderId="0" xfId="53" applyFont="1" applyAlignment="1" applyProtection="1">
      <alignment vertical="top" wrapText="1"/>
      <protection locked="0"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0" fontId="12" fillId="0" borderId="11" xfId="53" applyFont="1" applyBorder="1" applyAlignment="1" applyProtection="1">
      <alignment horizontal="center" vertical="center"/>
      <protection locked="0"/>
    </xf>
    <xf numFmtId="0" fontId="10" fillId="0" borderId="10" xfId="53" applyFont="1" applyBorder="1" applyAlignment="1" applyProtection="1">
      <alignment horizontal="center" vertical="center"/>
      <protection locked="0"/>
    </xf>
    <xf numFmtId="0" fontId="10" fillId="0" borderId="10" xfId="53" applyFont="1" applyBorder="1" applyAlignment="1">
      <alignment horizontal="center" vertical="justify" wrapText="1"/>
    </xf>
    <xf numFmtId="0" fontId="10" fillId="0" borderId="10" xfId="53" applyFont="1" applyBorder="1" applyAlignment="1">
      <alignment horizontal="center" vertical="center"/>
    </xf>
    <xf numFmtId="0" fontId="12" fillId="0" borderId="10" xfId="53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3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0" fillId="0" borderId="11" xfId="53" applyFont="1" applyBorder="1" applyAlignment="1">
      <alignment horizontal="center" vertical="center" wrapText="1"/>
    </xf>
    <xf numFmtId="0" fontId="10" fillId="0" borderId="11" xfId="53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left" wrapText="1" indent="1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12" fillId="0" borderId="12" xfId="53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vertical="top"/>
    </xf>
    <xf numFmtId="171" fontId="1" fillId="0" borderId="14" xfId="0" applyNumberFormat="1" applyFont="1" applyBorder="1" applyAlignment="1">
      <alignment vertical="top"/>
    </xf>
    <xf numFmtId="171" fontId="3" fillId="0" borderId="15" xfId="0" applyNumberFormat="1" applyFont="1" applyBorder="1" applyAlignment="1">
      <alignment/>
    </xf>
    <xf numFmtId="0" fontId="13" fillId="0" borderId="15" xfId="0" applyFont="1" applyBorder="1" applyAlignment="1">
      <alignment horizontal="right"/>
    </xf>
    <xf numFmtId="0" fontId="10" fillId="0" borderId="11" xfId="53" applyFont="1" applyBorder="1" applyAlignment="1">
      <alignment horizontal="center" vertical="justify" wrapText="1"/>
    </xf>
    <xf numFmtId="49" fontId="4" fillId="0" borderId="14" xfId="0" applyNumberFormat="1" applyFont="1" applyBorder="1" applyAlignment="1">
      <alignment vertical="top"/>
    </xf>
    <xf numFmtId="171" fontId="4" fillId="0" borderId="14" xfId="0" applyNumberFormat="1" applyFont="1" applyBorder="1" applyAlignment="1">
      <alignment vertical="top"/>
    </xf>
    <xf numFmtId="0" fontId="10" fillId="0" borderId="12" xfId="53" applyFont="1" applyBorder="1" applyAlignment="1">
      <alignment horizontal="center" vertical="center" wrapText="1"/>
    </xf>
    <xf numFmtId="0" fontId="10" fillId="0" borderId="12" xfId="53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vertical="top"/>
    </xf>
    <xf numFmtId="0" fontId="10" fillId="0" borderId="14" xfId="53" applyFont="1" applyBorder="1" applyAlignment="1">
      <alignment horizontal="center" vertical="center" wrapText="1"/>
    </xf>
    <xf numFmtId="0" fontId="10" fillId="0" borderId="14" xfId="53" applyFont="1" applyFill="1" applyBorder="1" applyAlignment="1" applyProtection="1">
      <alignment horizontal="center" vertical="center" wrapText="1"/>
      <protection/>
    </xf>
    <xf numFmtId="0" fontId="12" fillId="0" borderId="14" xfId="53" applyFont="1" applyBorder="1" applyAlignment="1" applyProtection="1">
      <alignment horizontal="center" vertical="center"/>
      <protection locked="0"/>
    </xf>
    <xf numFmtId="0" fontId="10" fillId="0" borderId="14" xfId="53" applyFont="1" applyBorder="1" applyAlignment="1">
      <alignment horizontal="center" vertical="justify" wrapText="1"/>
    </xf>
    <xf numFmtId="49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wrapText="1" indent="2"/>
    </xf>
    <xf numFmtId="4" fontId="1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wrapText="1" indent="1"/>
    </xf>
    <xf numFmtId="4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wrapText="1" indent="1"/>
    </xf>
    <xf numFmtId="4" fontId="3" fillId="0" borderId="14" xfId="0" applyNumberFormat="1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0" fontId="3" fillId="0" borderId="14" xfId="0" applyFont="1" applyBorder="1" applyAlignment="1">
      <alignment horizontal="left" wrapText="1" indent="2"/>
    </xf>
    <xf numFmtId="4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/>
    </xf>
    <xf numFmtId="4" fontId="3" fillId="0" borderId="14" xfId="0" applyNumberFormat="1" applyFont="1" applyBorder="1" applyAlignment="1">
      <alignment vertical="top"/>
    </xf>
    <xf numFmtId="4" fontId="1" fillId="0" borderId="14" xfId="0" applyNumberFormat="1" applyFont="1" applyBorder="1" applyAlignment="1">
      <alignment vertical="top"/>
    </xf>
    <xf numFmtId="4" fontId="12" fillId="0" borderId="14" xfId="53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Alignment="1">
      <alignment/>
    </xf>
    <xf numFmtId="171" fontId="1" fillId="32" borderId="14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left" wrapText="1" indent="2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9" xfId="0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14" xfId="0" applyFont="1" applyFill="1" applyBorder="1" applyAlignment="1">
      <alignment horizontal="left" wrapText="1" indent="3"/>
    </xf>
    <xf numFmtId="0" fontId="1" fillId="0" borderId="14" xfId="0" applyFont="1" applyFill="1" applyBorder="1" applyAlignment="1">
      <alignment horizontal="left" wrapText="1" indent="4"/>
    </xf>
    <xf numFmtId="0" fontId="0" fillId="0" borderId="14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 indent="3"/>
    </xf>
    <xf numFmtId="0" fontId="1" fillId="0" borderId="20" xfId="0" applyFont="1" applyFill="1" applyBorder="1" applyAlignment="1">
      <alignment horizontal="left" wrapText="1" indent="4"/>
    </xf>
    <xf numFmtId="0" fontId="15" fillId="0" borderId="14" xfId="0" applyFont="1" applyFill="1" applyBorder="1" applyAlignment="1">
      <alignment horizontal="left" wrapText="1" indent="2"/>
    </xf>
    <xf numFmtId="49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 indent="4"/>
    </xf>
    <xf numFmtId="0" fontId="1" fillId="0" borderId="0" xfId="0" applyFont="1" applyFill="1" applyBorder="1" applyAlignment="1">
      <alignment horizontal="left" wrapText="1" indent="2"/>
    </xf>
    <xf numFmtId="0" fontId="0" fillId="0" borderId="13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 vertical="top"/>
    </xf>
    <xf numFmtId="0" fontId="4" fillId="0" borderId="14" xfId="0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vertical="top"/>
    </xf>
    <xf numFmtId="171" fontId="1" fillId="0" borderId="14" xfId="0" applyNumberFormat="1" applyFont="1" applyFill="1" applyBorder="1" applyAlignment="1">
      <alignment vertical="top"/>
    </xf>
    <xf numFmtId="0" fontId="12" fillId="0" borderId="14" xfId="53" applyFont="1" applyBorder="1" applyAlignment="1" applyProtection="1">
      <alignment horizontal="left" vertical="top" wrapText="1"/>
      <protection locked="0"/>
    </xf>
    <xf numFmtId="4" fontId="1" fillId="0" borderId="14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wrapText="1" indent="2"/>
    </xf>
    <xf numFmtId="4" fontId="1" fillId="0" borderId="14" xfId="0" applyNumberFormat="1" applyFont="1" applyFill="1" applyBorder="1" applyAlignment="1">
      <alignment vertical="top"/>
    </xf>
    <xf numFmtId="0" fontId="1" fillId="0" borderId="14" xfId="0" applyFont="1" applyFill="1" applyBorder="1" applyAlignment="1">
      <alignment horizontal="left" vertical="center" wrapText="1" indent="4"/>
    </xf>
    <xf numFmtId="0" fontId="1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9" fontId="1" fillId="0" borderId="14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wrapText="1"/>
    </xf>
    <xf numFmtId="0" fontId="13" fillId="0" borderId="11" xfId="53" applyFont="1" applyBorder="1" applyAlignment="1" applyProtection="1">
      <alignment horizontal="center" vertical="center"/>
      <protection locked="0"/>
    </xf>
    <xf numFmtId="0" fontId="13" fillId="0" borderId="12" xfId="53" applyFont="1" applyBorder="1" applyAlignment="1" applyProtection="1">
      <alignment horizontal="center" vertical="center"/>
      <protection locked="0"/>
    </xf>
    <xf numFmtId="0" fontId="13" fillId="0" borderId="21" xfId="53" applyFont="1" applyBorder="1" applyAlignment="1" applyProtection="1">
      <alignment horizontal="center" vertical="center"/>
      <protection locked="0"/>
    </xf>
    <xf numFmtId="0" fontId="17" fillId="0" borderId="10" xfId="53" applyFont="1" applyBorder="1" applyAlignment="1" applyProtection="1">
      <alignment horizontal="center" vertical="center" wrapText="1"/>
      <protection locked="0"/>
    </xf>
    <xf numFmtId="0" fontId="17" fillId="0" borderId="22" xfId="53" applyFont="1" applyBorder="1" applyAlignment="1" applyProtection="1">
      <alignment horizontal="center" vertical="center" wrapText="1"/>
      <protection locked="0"/>
    </xf>
    <xf numFmtId="0" fontId="17" fillId="0" borderId="23" xfId="53" applyFont="1" applyBorder="1" applyAlignment="1" applyProtection="1">
      <alignment horizontal="center" vertical="center" wrapText="1"/>
      <protection locked="0"/>
    </xf>
    <xf numFmtId="0" fontId="17" fillId="0" borderId="24" xfId="53" applyFont="1" applyBorder="1" applyAlignment="1" applyProtection="1">
      <alignment horizontal="center" vertical="center" wrapText="1"/>
      <protection locked="0"/>
    </xf>
    <xf numFmtId="0" fontId="17" fillId="0" borderId="25" xfId="53" applyFont="1" applyBorder="1" applyAlignment="1" applyProtection="1">
      <alignment horizontal="center" vertical="center" wrapText="1"/>
      <protection locked="0"/>
    </xf>
    <xf numFmtId="0" fontId="17" fillId="0" borderId="26" xfId="53" applyFont="1" applyBorder="1" applyAlignment="1" applyProtection="1">
      <alignment horizontal="center" vertical="center" wrapText="1"/>
      <protection locked="0"/>
    </xf>
    <xf numFmtId="0" fontId="17" fillId="0" borderId="27" xfId="53" applyFont="1" applyBorder="1" applyAlignment="1" applyProtection="1">
      <alignment horizontal="center" vertical="center" wrapText="1"/>
      <protection locked="0"/>
    </xf>
    <xf numFmtId="0" fontId="17" fillId="0" borderId="10" xfId="53" applyFont="1" applyBorder="1" applyAlignment="1">
      <alignment horizontal="center" vertical="center" wrapText="1"/>
    </xf>
    <xf numFmtId="0" fontId="17" fillId="0" borderId="10" xfId="53" applyFont="1" applyFill="1" applyBorder="1" applyAlignment="1" applyProtection="1">
      <alignment horizontal="center" vertical="center" wrapText="1"/>
      <protection/>
    </xf>
    <xf numFmtId="0" fontId="10" fillId="0" borderId="28" xfId="53" applyFont="1" applyBorder="1" applyAlignment="1" applyProtection="1">
      <alignment horizontal="center" vertical="center" wrapText="1"/>
      <protection locked="0"/>
    </xf>
    <xf numFmtId="0" fontId="10" fillId="0" borderId="29" xfId="53" applyFont="1" applyBorder="1" applyAlignment="1" applyProtection="1">
      <alignment horizontal="center" vertical="center" wrapText="1"/>
      <protection locked="0"/>
    </xf>
    <xf numFmtId="0" fontId="10" fillId="0" borderId="0" xfId="53" applyFont="1" applyAlignment="1" applyProtection="1">
      <alignment horizontal="left" vertical="top" wrapText="1"/>
      <protection locked="0"/>
    </xf>
    <xf numFmtId="0" fontId="11" fillId="0" borderId="0" xfId="53" applyFont="1" applyAlignment="1" applyProtection="1">
      <alignment horizontal="center" vertical="top" wrapText="1"/>
      <protection locked="0"/>
    </xf>
    <xf numFmtId="0" fontId="10" fillId="0" borderId="30" xfId="53" applyFont="1" applyBorder="1" applyAlignment="1">
      <alignment horizontal="right"/>
    </xf>
    <xf numFmtId="0" fontId="10" fillId="0" borderId="11" xfId="53" applyFont="1" applyBorder="1" applyAlignment="1" applyProtection="1">
      <alignment horizontal="center" vertical="center"/>
      <protection locked="0"/>
    </xf>
    <xf numFmtId="0" fontId="10" fillId="0" borderId="12" xfId="53" applyFont="1" applyBorder="1" applyAlignment="1" applyProtection="1">
      <alignment horizontal="center" vertical="center"/>
      <protection locked="0"/>
    </xf>
    <xf numFmtId="0" fontId="10" fillId="0" borderId="21" xfId="53" applyFont="1" applyBorder="1" applyAlignment="1" applyProtection="1">
      <alignment horizontal="center" vertical="center"/>
      <protection locked="0"/>
    </xf>
    <xf numFmtId="0" fontId="10" fillId="0" borderId="14" xfId="53" applyFont="1" applyBorder="1" applyAlignment="1" applyProtection="1">
      <alignment horizontal="center" vertical="center" wrapText="1"/>
      <protection locked="0"/>
    </xf>
    <xf numFmtId="0" fontId="10" fillId="0" borderId="26" xfId="53" applyFont="1" applyBorder="1" applyAlignment="1" applyProtection="1">
      <alignment horizontal="center" vertical="center" wrapText="1"/>
      <protection locked="0"/>
    </xf>
    <xf numFmtId="0" fontId="10" fillId="0" borderId="30" xfId="53" applyFont="1" applyBorder="1" applyAlignment="1" applyProtection="1">
      <alignment horizontal="center" vertical="center" wrapText="1"/>
      <protection locked="0"/>
    </xf>
    <xf numFmtId="0" fontId="10" fillId="0" borderId="27" xfId="53" applyFont="1" applyBorder="1" applyAlignment="1" applyProtection="1">
      <alignment horizontal="center" vertical="center" wrapText="1"/>
      <protection locked="0"/>
    </xf>
    <xf numFmtId="0" fontId="10" fillId="0" borderId="22" xfId="53" applyFont="1" applyBorder="1" applyAlignment="1" applyProtection="1">
      <alignment horizontal="center" vertical="center" wrapText="1"/>
      <protection locked="0"/>
    </xf>
    <xf numFmtId="0" fontId="10" fillId="0" borderId="31" xfId="53" applyFont="1" applyBorder="1" applyAlignment="1" applyProtection="1">
      <alignment horizontal="center" vertical="center" wrapText="1"/>
      <protection locked="0"/>
    </xf>
    <xf numFmtId="0" fontId="10" fillId="0" borderId="23" xfId="53" applyFont="1" applyBorder="1" applyAlignment="1" applyProtection="1">
      <alignment horizontal="center" vertical="center" wrapText="1"/>
      <protection locked="0"/>
    </xf>
    <xf numFmtId="0" fontId="10" fillId="0" borderId="32" xfId="53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6" fillId="0" borderId="19" xfId="0" applyFont="1" applyFill="1" applyBorder="1" applyAlignment="1">
      <alignment horizontal="center" vertical="top" wrapText="1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34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" fillId="0" borderId="19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view="pageBreakPreview" zoomScaleSheetLayoutView="100" zoomScalePageLayoutView="0" workbookViewId="0" topLeftCell="A108">
      <selection activeCell="B126" sqref="B126"/>
    </sheetView>
  </sheetViews>
  <sheetFormatPr defaultColWidth="9.00390625" defaultRowHeight="12.75"/>
  <cols>
    <col min="1" max="1" width="0.12890625" style="1" customWidth="1"/>
    <col min="2" max="2" width="56.75390625" style="1" customWidth="1"/>
    <col min="3" max="3" width="10.75390625" style="1" customWidth="1"/>
    <col min="4" max="4" width="8.75390625" style="1" customWidth="1"/>
    <col min="5" max="5" width="5.75390625" style="1" customWidth="1"/>
    <col min="6" max="6" width="7.75390625" style="1" customWidth="1"/>
    <col min="7" max="7" width="8.75390625" style="1" customWidth="1"/>
    <col min="8" max="8" width="16.125" style="1" customWidth="1"/>
    <col min="9" max="16384" width="9.125" style="1" customWidth="1"/>
  </cols>
  <sheetData>
    <row r="1" spans="1:8" ht="54.75" customHeight="1">
      <c r="A1" s="11"/>
      <c r="B1" s="11"/>
      <c r="C1" s="11"/>
      <c r="D1" s="11"/>
      <c r="E1" s="11"/>
      <c r="F1" s="11"/>
      <c r="G1" s="141" t="s">
        <v>650</v>
      </c>
      <c r="H1" s="141"/>
    </row>
    <row r="2" spans="1:8" ht="30" customHeight="1">
      <c r="A2" s="142" t="s">
        <v>651</v>
      </c>
      <c r="B2" s="142"/>
      <c r="C2" s="142"/>
      <c r="D2" s="142"/>
      <c r="E2" s="142"/>
      <c r="F2" s="142"/>
      <c r="G2" s="142"/>
      <c r="H2" s="142"/>
    </row>
    <row r="3" spans="1:8" ht="19.5" customHeight="1" thickBot="1">
      <c r="A3" s="143" t="s">
        <v>281</v>
      </c>
      <c r="B3" s="143"/>
      <c r="C3" s="143"/>
      <c r="D3" s="143"/>
      <c r="E3" s="143"/>
      <c r="F3" s="143"/>
      <c r="G3" s="143"/>
      <c r="H3" s="143"/>
    </row>
    <row r="4" spans="1:8" ht="19.5" customHeight="1" thickBot="1">
      <c r="A4" s="144" t="s">
        <v>179</v>
      </c>
      <c r="B4" s="137" t="s">
        <v>180</v>
      </c>
      <c r="C4" s="130" t="s">
        <v>181</v>
      </c>
      <c r="D4" s="131" t="s">
        <v>182</v>
      </c>
      <c r="E4" s="132"/>
      <c r="F4" s="137" t="s">
        <v>183</v>
      </c>
      <c r="G4" s="138" t="s">
        <v>184</v>
      </c>
      <c r="H4" s="127" t="s">
        <v>185</v>
      </c>
    </row>
    <row r="5" spans="1:8" ht="42" customHeight="1" thickBot="1">
      <c r="A5" s="145"/>
      <c r="B5" s="137"/>
      <c r="C5" s="130"/>
      <c r="D5" s="133"/>
      <c r="E5" s="134"/>
      <c r="F5" s="137"/>
      <c r="G5" s="138"/>
      <c r="H5" s="128"/>
    </row>
    <row r="6" spans="1:8" ht="27" customHeight="1" thickBot="1">
      <c r="A6" s="146"/>
      <c r="B6" s="137"/>
      <c r="C6" s="130"/>
      <c r="D6" s="135"/>
      <c r="E6" s="136"/>
      <c r="F6" s="137"/>
      <c r="G6" s="138"/>
      <c r="H6" s="129"/>
    </row>
    <row r="7" spans="1:8" ht="15.75" customHeight="1" thickBot="1">
      <c r="A7" s="14">
        <v>1</v>
      </c>
      <c r="B7" s="15">
        <v>1</v>
      </c>
      <c r="C7" s="12">
        <v>2</v>
      </c>
      <c r="D7" s="139">
        <v>3</v>
      </c>
      <c r="E7" s="140"/>
      <c r="F7" s="16">
        <v>4</v>
      </c>
      <c r="G7" s="17">
        <v>5</v>
      </c>
      <c r="H7" s="17">
        <v>6</v>
      </c>
    </row>
    <row r="8" spans="1:8" ht="12.75">
      <c r="A8" s="18" t="s">
        <v>186</v>
      </c>
      <c r="B8" s="41" t="s">
        <v>186</v>
      </c>
      <c r="H8" s="40">
        <f>SUM(H10:H125)</f>
        <v>100008278.12400001</v>
      </c>
    </row>
    <row r="9" spans="1:8" ht="22.5" hidden="1">
      <c r="A9" s="20">
        <v>21</v>
      </c>
      <c r="B9" s="21" t="s">
        <v>187</v>
      </c>
      <c r="C9" s="22" t="s">
        <v>188</v>
      </c>
      <c r="D9" s="22" t="s">
        <v>189</v>
      </c>
      <c r="E9" s="22" t="s">
        <v>120</v>
      </c>
      <c r="F9" s="22" t="s">
        <v>119</v>
      </c>
      <c r="G9" s="22" t="s">
        <v>190</v>
      </c>
      <c r="H9" s="23">
        <v>0</v>
      </c>
    </row>
    <row r="10" spans="1:8" ht="45">
      <c r="A10" s="20">
        <v>22</v>
      </c>
      <c r="B10" s="37" t="s">
        <v>398</v>
      </c>
      <c r="C10" s="38" t="s">
        <v>188</v>
      </c>
      <c r="D10" s="38" t="s">
        <v>189</v>
      </c>
      <c r="E10" s="38" t="s">
        <v>120</v>
      </c>
      <c r="F10" s="38" t="s">
        <v>191</v>
      </c>
      <c r="G10" s="38" t="s">
        <v>190</v>
      </c>
      <c r="H10" s="39">
        <v>28595455.99</v>
      </c>
    </row>
    <row r="11" spans="1:8" ht="56.25">
      <c r="A11" s="20"/>
      <c r="B11" s="37" t="s">
        <v>633</v>
      </c>
      <c r="C11" s="38" t="s">
        <v>188</v>
      </c>
      <c r="D11" s="38" t="s">
        <v>189</v>
      </c>
      <c r="E11" s="38" t="s">
        <v>120</v>
      </c>
      <c r="F11" s="38" t="s">
        <v>634</v>
      </c>
      <c r="G11" s="38" t="s">
        <v>190</v>
      </c>
      <c r="H11" s="39">
        <v>351.01</v>
      </c>
    </row>
    <row r="12" spans="1:8" ht="67.5">
      <c r="A12" s="20">
        <v>23</v>
      </c>
      <c r="B12" s="37" t="s">
        <v>635</v>
      </c>
      <c r="C12" s="38" t="s">
        <v>188</v>
      </c>
      <c r="D12" s="38" t="s">
        <v>189</v>
      </c>
      <c r="E12" s="38" t="s">
        <v>120</v>
      </c>
      <c r="F12" s="38" t="s">
        <v>193</v>
      </c>
      <c r="G12" s="38" t="s">
        <v>190</v>
      </c>
      <c r="H12" s="39">
        <v>913.61</v>
      </c>
    </row>
    <row r="13" spans="1:8" ht="45" hidden="1">
      <c r="A13" s="20"/>
      <c r="B13" s="37" t="s">
        <v>398</v>
      </c>
      <c r="C13" s="38" t="s">
        <v>188</v>
      </c>
      <c r="D13" s="38" t="s">
        <v>189</v>
      </c>
      <c r="E13" s="38" t="s">
        <v>120</v>
      </c>
      <c r="F13" s="38" t="s">
        <v>194</v>
      </c>
      <c r="G13" s="38" t="s">
        <v>190</v>
      </c>
      <c r="H13" s="39">
        <v>0</v>
      </c>
    </row>
    <row r="14" spans="1:8" ht="78.75">
      <c r="A14" s="20">
        <v>24</v>
      </c>
      <c r="B14" s="37" t="s">
        <v>636</v>
      </c>
      <c r="C14" s="38" t="s">
        <v>188</v>
      </c>
      <c r="D14" s="38" t="s">
        <v>399</v>
      </c>
      <c r="E14" s="38" t="s">
        <v>120</v>
      </c>
      <c r="F14" s="38" t="s">
        <v>191</v>
      </c>
      <c r="G14" s="38" t="s">
        <v>190</v>
      </c>
      <c r="H14" s="39">
        <v>6845.4</v>
      </c>
    </row>
    <row r="15" spans="1:8" ht="67.5">
      <c r="A15" s="20">
        <v>25</v>
      </c>
      <c r="B15" s="37" t="s">
        <v>637</v>
      </c>
      <c r="C15" s="38" t="s">
        <v>188</v>
      </c>
      <c r="D15" s="38" t="s">
        <v>399</v>
      </c>
      <c r="E15" s="38" t="s">
        <v>120</v>
      </c>
      <c r="F15" s="38" t="s">
        <v>634</v>
      </c>
      <c r="G15" s="38" t="s">
        <v>190</v>
      </c>
      <c r="H15" s="39">
        <v>84.36</v>
      </c>
    </row>
    <row r="16" spans="1:8" ht="56.25" customHeight="1" hidden="1">
      <c r="A16" s="20"/>
      <c r="B16" s="37" t="s">
        <v>451</v>
      </c>
      <c r="C16" s="38" t="s">
        <v>188</v>
      </c>
      <c r="D16" s="38" t="s">
        <v>399</v>
      </c>
      <c r="E16" s="38" t="s">
        <v>120</v>
      </c>
      <c r="F16" s="38" t="s">
        <v>193</v>
      </c>
      <c r="G16" s="38" t="s">
        <v>190</v>
      </c>
      <c r="H16" s="39">
        <v>0</v>
      </c>
    </row>
    <row r="17" spans="1:8" ht="45">
      <c r="A17" s="20">
        <v>26</v>
      </c>
      <c r="B17" s="37" t="s">
        <v>638</v>
      </c>
      <c r="C17" s="38" t="s">
        <v>188</v>
      </c>
      <c r="D17" s="38" t="s">
        <v>197</v>
      </c>
      <c r="E17" s="38" t="s">
        <v>120</v>
      </c>
      <c r="F17" s="38" t="s">
        <v>191</v>
      </c>
      <c r="G17" s="38" t="s">
        <v>190</v>
      </c>
      <c r="H17" s="39">
        <v>67439.83</v>
      </c>
    </row>
    <row r="18" spans="1:8" ht="33.75">
      <c r="A18" s="20">
        <v>27</v>
      </c>
      <c r="B18" s="37" t="s">
        <v>639</v>
      </c>
      <c r="C18" s="38" t="s">
        <v>188</v>
      </c>
      <c r="D18" s="38" t="s">
        <v>197</v>
      </c>
      <c r="E18" s="38" t="s">
        <v>120</v>
      </c>
      <c r="F18" s="38" t="s">
        <v>634</v>
      </c>
      <c r="G18" s="38" t="s">
        <v>190</v>
      </c>
      <c r="H18" s="39">
        <v>779.99</v>
      </c>
    </row>
    <row r="19" spans="1:8" ht="56.25" hidden="1">
      <c r="A19" s="20">
        <v>28</v>
      </c>
      <c r="B19" s="37" t="s">
        <v>195</v>
      </c>
      <c r="C19" s="38" t="s">
        <v>188</v>
      </c>
      <c r="D19" s="38" t="s">
        <v>196</v>
      </c>
      <c r="E19" s="38" t="s">
        <v>120</v>
      </c>
      <c r="F19" s="38" t="s">
        <v>119</v>
      </c>
      <c r="G19" s="38" t="s">
        <v>190</v>
      </c>
      <c r="H19" s="39"/>
    </row>
    <row r="20" spans="1:8" ht="45">
      <c r="A20" s="20"/>
      <c r="B20" s="37" t="s">
        <v>640</v>
      </c>
      <c r="C20" s="38" t="s">
        <v>188</v>
      </c>
      <c r="D20" s="38" t="s">
        <v>197</v>
      </c>
      <c r="E20" s="38" t="s">
        <v>120</v>
      </c>
      <c r="F20" s="38" t="s">
        <v>193</v>
      </c>
      <c r="G20" s="38" t="s">
        <v>190</v>
      </c>
      <c r="H20" s="39">
        <v>310.92</v>
      </c>
    </row>
    <row r="21" spans="1:8" ht="56.25" hidden="1">
      <c r="A21" s="20">
        <v>29</v>
      </c>
      <c r="B21" s="37" t="s">
        <v>195</v>
      </c>
      <c r="C21" s="38" t="s">
        <v>188</v>
      </c>
      <c r="D21" s="38" t="s">
        <v>196</v>
      </c>
      <c r="E21" s="38" t="s">
        <v>120</v>
      </c>
      <c r="F21" s="38" t="s">
        <v>191</v>
      </c>
      <c r="G21" s="38" t="s">
        <v>190</v>
      </c>
      <c r="H21" s="39"/>
    </row>
    <row r="22" spans="1:8" ht="56.25" hidden="1">
      <c r="A22" s="20">
        <v>30</v>
      </c>
      <c r="B22" s="37" t="s">
        <v>195</v>
      </c>
      <c r="C22" s="38" t="s">
        <v>188</v>
      </c>
      <c r="D22" s="38" t="s">
        <v>196</v>
      </c>
      <c r="E22" s="38" t="s">
        <v>120</v>
      </c>
      <c r="F22" s="38" t="s">
        <v>192</v>
      </c>
      <c r="G22" s="38" t="s">
        <v>190</v>
      </c>
      <c r="H22" s="39"/>
    </row>
    <row r="23" spans="1:8" ht="22.5" hidden="1">
      <c r="A23" s="20">
        <v>31</v>
      </c>
      <c r="B23" s="37" t="s">
        <v>156</v>
      </c>
      <c r="C23" s="38" t="s">
        <v>188</v>
      </c>
      <c r="D23" s="38" t="s">
        <v>196</v>
      </c>
      <c r="E23" s="38" t="s">
        <v>120</v>
      </c>
      <c r="F23" s="38" t="s">
        <v>192</v>
      </c>
      <c r="G23" s="38" t="s">
        <v>190</v>
      </c>
      <c r="H23" s="39"/>
    </row>
    <row r="24" spans="1:8" ht="56.25" hidden="1">
      <c r="A24" s="20"/>
      <c r="B24" s="37" t="s">
        <v>195</v>
      </c>
      <c r="C24" s="38" t="s">
        <v>188</v>
      </c>
      <c r="D24" s="38" t="s">
        <v>196</v>
      </c>
      <c r="E24" s="38" t="s">
        <v>120</v>
      </c>
      <c r="F24" s="38" t="s">
        <v>193</v>
      </c>
      <c r="G24" s="38" t="s">
        <v>190</v>
      </c>
      <c r="H24" s="39"/>
    </row>
    <row r="25" spans="1:8" ht="22.5" hidden="1">
      <c r="A25" s="20">
        <v>32</v>
      </c>
      <c r="B25" s="37" t="s">
        <v>156</v>
      </c>
      <c r="C25" s="38" t="s">
        <v>188</v>
      </c>
      <c r="D25" s="38" t="s">
        <v>197</v>
      </c>
      <c r="E25" s="38" t="s">
        <v>120</v>
      </c>
      <c r="F25" s="38" t="s">
        <v>192</v>
      </c>
      <c r="G25" s="38" t="s">
        <v>190</v>
      </c>
      <c r="H25" s="39"/>
    </row>
    <row r="26" spans="1:8" ht="22.5" hidden="1">
      <c r="A26" s="20">
        <v>32</v>
      </c>
      <c r="B26" s="37" t="s">
        <v>156</v>
      </c>
      <c r="C26" s="38" t="s">
        <v>188</v>
      </c>
      <c r="D26" s="38" t="s">
        <v>197</v>
      </c>
      <c r="E26" s="38" t="s">
        <v>120</v>
      </c>
      <c r="F26" s="38" t="s">
        <v>193</v>
      </c>
      <c r="G26" s="38" t="s">
        <v>190</v>
      </c>
      <c r="H26" s="39"/>
    </row>
    <row r="27" spans="1:8" ht="33.75" hidden="1">
      <c r="A27" s="20">
        <v>33</v>
      </c>
      <c r="B27" s="37" t="s">
        <v>334</v>
      </c>
      <c r="C27" s="38" t="s">
        <v>188</v>
      </c>
      <c r="D27" s="38" t="s">
        <v>333</v>
      </c>
      <c r="E27" s="38" t="s">
        <v>120</v>
      </c>
      <c r="F27" s="38" t="s">
        <v>191</v>
      </c>
      <c r="G27" s="38" t="s">
        <v>190</v>
      </c>
      <c r="H27" s="39"/>
    </row>
    <row r="28" spans="1:8" ht="33.75" hidden="1">
      <c r="A28" s="20">
        <v>33</v>
      </c>
      <c r="B28" s="37" t="s">
        <v>334</v>
      </c>
      <c r="C28" s="38" t="s">
        <v>188</v>
      </c>
      <c r="D28" s="38" t="s">
        <v>333</v>
      </c>
      <c r="E28" s="38" t="s">
        <v>120</v>
      </c>
      <c r="F28" s="38" t="s">
        <v>192</v>
      </c>
      <c r="G28" s="38" t="s">
        <v>190</v>
      </c>
      <c r="H28" s="39"/>
    </row>
    <row r="29" spans="1:8" ht="33.75" hidden="1">
      <c r="A29" s="20">
        <v>33</v>
      </c>
      <c r="B29" s="37" t="s">
        <v>334</v>
      </c>
      <c r="C29" s="38" t="s">
        <v>188</v>
      </c>
      <c r="D29" s="38" t="s">
        <v>333</v>
      </c>
      <c r="E29" s="38" t="s">
        <v>120</v>
      </c>
      <c r="F29" s="38" t="s">
        <v>193</v>
      </c>
      <c r="G29" s="38" t="s">
        <v>190</v>
      </c>
      <c r="H29" s="39"/>
    </row>
    <row r="30" spans="1:8" ht="33.75" hidden="1">
      <c r="A30" s="20">
        <v>33</v>
      </c>
      <c r="B30" s="37" t="s">
        <v>334</v>
      </c>
      <c r="C30" s="38" t="s">
        <v>188</v>
      </c>
      <c r="D30" s="38" t="s">
        <v>333</v>
      </c>
      <c r="E30" s="38" t="s">
        <v>120</v>
      </c>
      <c r="F30" s="38" t="s">
        <v>194</v>
      </c>
      <c r="G30" s="38" t="s">
        <v>190</v>
      </c>
      <c r="H30" s="39"/>
    </row>
    <row r="31" spans="1:8" ht="59.25" customHeight="1" hidden="1">
      <c r="A31" s="20">
        <v>34</v>
      </c>
      <c r="B31" s="37" t="s">
        <v>157</v>
      </c>
      <c r="C31" s="38" t="s">
        <v>188</v>
      </c>
      <c r="D31" s="38" t="s">
        <v>198</v>
      </c>
      <c r="E31" s="38" t="s">
        <v>120</v>
      </c>
      <c r="F31" s="38" t="s">
        <v>191</v>
      </c>
      <c r="G31" s="38" t="s">
        <v>190</v>
      </c>
      <c r="H31" s="39"/>
    </row>
    <row r="32" spans="1:8" ht="33.75" hidden="1">
      <c r="A32" s="20">
        <v>34</v>
      </c>
      <c r="B32" s="37" t="s">
        <v>354</v>
      </c>
      <c r="C32" s="38" t="s">
        <v>188</v>
      </c>
      <c r="D32" s="38" t="s">
        <v>355</v>
      </c>
      <c r="E32" s="38" t="s">
        <v>120</v>
      </c>
      <c r="F32" s="38" t="s">
        <v>191</v>
      </c>
      <c r="G32" s="38" t="s">
        <v>190</v>
      </c>
      <c r="H32" s="39"/>
    </row>
    <row r="33" spans="1:8" ht="45">
      <c r="A33" s="20"/>
      <c r="B33" s="37" t="s">
        <v>734</v>
      </c>
      <c r="C33" s="38" t="s">
        <v>462</v>
      </c>
      <c r="D33" s="38" t="s">
        <v>463</v>
      </c>
      <c r="E33" s="38" t="s">
        <v>120</v>
      </c>
      <c r="F33" s="38" t="s">
        <v>119</v>
      </c>
      <c r="G33" s="38" t="s">
        <v>190</v>
      </c>
      <c r="H33" s="39">
        <v>325251.5</v>
      </c>
    </row>
    <row r="34" spans="1:8" ht="56.25">
      <c r="A34" s="20"/>
      <c r="B34" s="37" t="s">
        <v>735</v>
      </c>
      <c r="C34" s="38" t="s">
        <v>462</v>
      </c>
      <c r="D34" s="38" t="s">
        <v>464</v>
      </c>
      <c r="E34" s="38" t="s">
        <v>120</v>
      </c>
      <c r="F34" s="38" t="s">
        <v>119</v>
      </c>
      <c r="G34" s="38" t="s">
        <v>190</v>
      </c>
      <c r="H34" s="39">
        <v>8811.33</v>
      </c>
    </row>
    <row r="35" spans="1:8" ht="45">
      <c r="A35" s="20"/>
      <c r="B35" s="37" t="s">
        <v>467</v>
      </c>
      <c r="C35" s="38" t="s">
        <v>462</v>
      </c>
      <c r="D35" s="38" t="s">
        <v>465</v>
      </c>
      <c r="E35" s="38" t="s">
        <v>120</v>
      </c>
      <c r="F35" s="38" t="s">
        <v>119</v>
      </c>
      <c r="G35" s="38" t="s">
        <v>190</v>
      </c>
      <c r="H35" s="39">
        <v>640784.07</v>
      </c>
    </row>
    <row r="36" spans="1:8" ht="45">
      <c r="A36" s="20"/>
      <c r="B36" s="37" t="s">
        <v>641</v>
      </c>
      <c r="C36" s="38" t="s">
        <v>462</v>
      </c>
      <c r="D36" s="38" t="s">
        <v>466</v>
      </c>
      <c r="E36" s="38" t="s">
        <v>120</v>
      </c>
      <c r="F36" s="38" t="s">
        <v>119</v>
      </c>
      <c r="G36" s="38" t="s">
        <v>190</v>
      </c>
      <c r="H36" s="39">
        <v>-41833.08</v>
      </c>
    </row>
    <row r="37" spans="1:8" ht="22.5" hidden="1">
      <c r="A37" s="20">
        <v>35</v>
      </c>
      <c r="B37" s="37" t="s">
        <v>199</v>
      </c>
      <c r="C37" s="38" t="s">
        <v>188</v>
      </c>
      <c r="D37" s="38" t="s">
        <v>200</v>
      </c>
      <c r="E37" s="38" t="s">
        <v>120</v>
      </c>
      <c r="F37" s="38" t="s">
        <v>119</v>
      </c>
      <c r="G37" s="38" t="s">
        <v>190</v>
      </c>
      <c r="H37" s="39"/>
    </row>
    <row r="38" spans="1:8" ht="22.5">
      <c r="A38" s="20">
        <v>36</v>
      </c>
      <c r="B38" s="37" t="s">
        <v>736</v>
      </c>
      <c r="C38" s="38" t="s">
        <v>188</v>
      </c>
      <c r="D38" s="38" t="s">
        <v>373</v>
      </c>
      <c r="E38" s="38" t="s">
        <v>120</v>
      </c>
      <c r="F38" s="38" t="s">
        <v>191</v>
      </c>
      <c r="G38" s="38" t="s">
        <v>190</v>
      </c>
      <c r="H38" s="39">
        <v>7355602.72</v>
      </c>
    </row>
    <row r="39" spans="1:8" ht="22.5">
      <c r="A39" s="20"/>
      <c r="B39" s="37" t="s">
        <v>642</v>
      </c>
      <c r="C39" s="38" t="s">
        <v>188</v>
      </c>
      <c r="D39" s="38" t="s">
        <v>373</v>
      </c>
      <c r="E39" s="38" t="s">
        <v>120</v>
      </c>
      <c r="F39" s="38" t="s">
        <v>634</v>
      </c>
      <c r="G39" s="38" t="s">
        <v>190</v>
      </c>
      <c r="H39" s="39">
        <v>40907.24</v>
      </c>
    </row>
    <row r="40" spans="1:8" ht="45">
      <c r="A40" s="20"/>
      <c r="B40" s="37" t="s">
        <v>643</v>
      </c>
      <c r="C40" s="38" t="s">
        <v>188</v>
      </c>
      <c r="D40" s="38" t="s">
        <v>373</v>
      </c>
      <c r="E40" s="38" t="s">
        <v>120</v>
      </c>
      <c r="F40" s="38" t="s">
        <v>193</v>
      </c>
      <c r="G40" s="38" t="s">
        <v>190</v>
      </c>
      <c r="H40" s="39">
        <v>2200</v>
      </c>
    </row>
    <row r="41" spans="1:8" ht="45">
      <c r="A41" s="20">
        <v>37</v>
      </c>
      <c r="B41" s="37" t="s">
        <v>644</v>
      </c>
      <c r="C41" s="38" t="s">
        <v>188</v>
      </c>
      <c r="D41" s="38" t="s">
        <v>374</v>
      </c>
      <c r="E41" s="38" t="s">
        <v>120</v>
      </c>
      <c r="F41" s="38" t="s">
        <v>191</v>
      </c>
      <c r="G41" s="38" t="s">
        <v>190</v>
      </c>
      <c r="H41" s="84">
        <v>-90.88</v>
      </c>
    </row>
    <row r="42" spans="1:8" ht="33.75">
      <c r="A42" s="20">
        <v>38</v>
      </c>
      <c r="B42" s="37" t="s">
        <v>645</v>
      </c>
      <c r="C42" s="38" t="s">
        <v>188</v>
      </c>
      <c r="D42" s="38" t="s">
        <v>374</v>
      </c>
      <c r="E42" s="38" t="s">
        <v>120</v>
      </c>
      <c r="F42" s="38" t="s">
        <v>634</v>
      </c>
      <c r="G42" s="38" t="s">
        <v>190</v>
      </c>
      <c r="H42" s="39">
        <v>155.35</v>
      </c>
    </row>
    <row r="43" spans="1:8" ht="45">
      <c r="A43" s="20">
        <v>39</v>
      </c>
      <c r="B43" s="37" t="s">
        <v>647</v>
      </c>
      <c r="C43" s="38" t="s">
        <v>188</v>
      </c>
      <c r="D43" s="38" t="s">
        <v>374</v>
      </c>
      <c r="E43" s="38" t="s">
        <v>120</v>
      </c>
      <c r="F43" s="38" t="s">
        <v>193</v>
      </c>
      <c r="G43" s="38" t="s">
        <v>190</v>
      </c>
      <c r="H43" s="84">
        <v>1485</v>
      </c>
    </row>
    <row r="44" spans="1:8" ht="22.5" hidden="1">
      <c r="A44" s="20">
        <v>40</v>
      </c>
      <c r="B44" s="37" t="s">
        <v>201</v>
      </c>
      <c r="C44" s="38" t="s">
        <v>188</v>
      </c>
      <c r="D44" s="38" t="s">
        <v>202</v>
      </c>
      <c r="E44" s="38" t="s">
        <v>120</v>
      </c>
      <c r="F44" s="38" t="s">
        <v>119</v>
      </c>
      <c r="G44" s="38" t="s">
        <v>190</v>
      </c>
      <c r="H44" s="39">
        <v>0</v>
      </c>
    </row>
    <row r="45" spans="1:8" ht="45">
      <c r="A45" s="20">
        <v>41</v>
      </c>
      <c r="B45" s="37" t="s">
        <v>646</v>
      </c>
      <c r="C45" s="38" t="s">
        <v>188</v>
      </c>
      <c r="D45" s="38" t="s">
        <v>375</v>
      </c>
      <c r="E45" s="38" t="s">
        <v>120</v>
      </c>
      <c r="F45" s="38" t="s">
        <v>191</v>
      </c>
      <c r="G45" s="38" t="s">
        <v>190</v>
      </c>
      <c r="H45" s="39">
        <v>673500.15</v>
      </c>
    </row>
    <row r="46" spans="1:8" ht="33.75">
      <c r="A46" s="20"/>
      <c r="B46" s="37" t="s">
        <v>648</v>
      </c>
      <c r="C46" s="38" t="s">
        <v>188</v>
      </c>
      <c r="D46" s="38" t="s">
        <v>375</v>
      </c>
      <c r="E46" s="38" t="s">
        <v>120</v>
      </c>
      <c r="F46" s="38" t="s">
        <v>634</v>
      </c>
      <c r="G46" s="38" t="s">
        <v>190</v>
      </c>
      <c r="H46" s="39">
        <v>34626.42</v>
      </c>
    </row>
    <row r="47" spans="1:8" ht="45">
      <c r="A47" s="20"/>
      <c r="B47" s="37" t="s">
        <v>649</v>
      </c>
      <c r="C47" s="38" t="s">
        <v>188</v>
      </c>
      <c r="D47" s="38" t="s">
        <v>375</v>
      </c>
      <c r="E47" s="38" t="s">
        <v>120</v>
      </c>
      <c r="F47" s="38" t="s">
        <v>193</v>
      </c>
      <c r="G47" s="38" t="s">
        <v>190</v>
      </c>
      <c r="H47" s="39">
        <v>2750</v>
      </c>
    </row>
    <row r="48" spans="1:8" ht="33.75" hidden="1">
      <c r="A48" s="20">
        <v>42</v>
      </c>
      <c r="B48" s="37" t="s">
        <v>733</v>
      </c>
      <c r="C48" s="38" t="s">
        <v>188</v>
      </c>
      <c r="D48" s="38" t="s">
        <v>376</v>
      </c>
      <c r="E48" s="38" t="s">
        <v>120</v>
      </c>
      <c r="F48" s="38" t="s">
        <v>191</v>
      </c>
      <c r="G48" s="38" t="s">
        <v>190</v>
      </c>
      <c r="H48" s="39">
        <v>0</v>
      </c>
    </row>
    <row r="49" spans="1:8" ht="45">
      <c r="A49" s="20"/>
      <c r="B49" s="37" t="s">
        <v>652</v>
      </c>
      <c r="C49" s="38" t="s">
        <v>188</v>
      </c>
      <c r="D49" s="38" t="s">
        <v>376</v>
      </c>
      <c r="E49" s="38" t="s">
        <v>120</v>
      </c>
      <c r="F49" s="38" t="s">
        <v>634</v>
      </c>
      <c r="G49" s="38" t="s">
        <v>190</v>
      </c>
      <c r="H49" s="39">
        <v>508.68</v>
      </c>
    </row>
    <row r="50" spans="1:8" ht="33.75" hidden="1">
      <c r="A50" s="20">
        <v>42</v>
      </c>
      <c r="B50" s="37" t="s">
        <v>733</v>
      </c>
      <c r="C50" s="38" t="s">
        <v>188</v>
      </c>
      <c r="D50" s="38" t="s">
        <v>376</v>
      </c>
      <c r="E50" s="38" t="s">
        <v>120</v>
      </c>
      <c r="F50" s="38" t="s">
        <v>193</v>
      </c>
      <c r="G50" s="38" t="s">
        <v>190</v>
      </c>
      <c r="H50" s="39">
        <v>0</v>
      </c>
    </row>
    <row r="51" spans="1:8" ht="33.75">
      <c r="A51" s="20">
        <v>44</v>
      </c>
      <c r="B51" s="37" t="s">
        <v>653</v>
      </c>
      <c r="C51" s="38" t="s">
        <v>188</v>
      </c>
      <c r="D51" s="38" t="s">
        <v>400</v>
      </c>
      <c r="E51" s="38" t="s">
        <v>120</v>
      </c>
      <c r="F51" s="38" t="s">
        <v>191</v>
      </c>
      <c r="G51" s="38" t="s">
        <v>190</v>
      </c>
      <c r="H51" s="39">
        <v>136484.33</v>
      </c>
    </row>
    <row r="52" spans="1:8" ht="22.5">
      <c r="A52" s="20">
        <v>44</v>
      </c>
      <c r="B52" s="37" t="s">
        <v>654</v>
      </c>
      <c r="C52" s="38" t="s">
        <v>188</v>
      </c>
      <c r="D52" s="38" t="s">
        <v>400</v>
      </c>
      <c r="E52" s="38" t="s">
        <v>120</v>
      </c>
      <c r="F52" s="38" t="s">
        <v>634</v>
      </c>
      <c r="G52" s="38" t="s">
        <v>190</v>
      </c>
      <c r="H52" s="39">
        <v>777.95</v>
      </c>
    </row>
    <row r="53" spans="1:8" ht="33.75">
      <c r="A53" s="20"/>
      <c r="B53" s="37" t="s">
        <v>655</v>
      </c>
      <c r="C53" s="38" t="s">
        <v>188</v>
      </c>
      <c r="D53" s="38" t="s">
        <v>400</v>
      </c>
      <c r="E53" s="38" t="s">
        <v>120</v>
      </c>
      <c r="F53" s="38" t="s">
        <v>193</v>
      </c>
      <c r="G53" s="38" t="s">
        <v>190</v>
      </c>
      <c r="H53" s="39">
        <v>1127.12</v>
      </c>
    </row>
    <row r="54" spans="1:8" ht="22.5">
      <c r="A54" s="20"/>
      <c r="B54" s="37" t="s">
        <v>656</v>
      </c>
      <c r="C54" s="38" t="s">
        <v>188</v>
      </c>
      <c r="D54" s="38" t="s">
        <v>400</v>
      </c>
      <c r="E54" s="38" t="s">
        <v>120</v>
      </c>
      <c r="F54" s="38" t="s">
        <v>194</v>
      </c>
      <c r="G54" s="38" t="s">
        <v>190</v>
      </c>
      <c r="H54" s="39">
        <v>1.82</v>
      </c>
    </row>
    <row r="55" spans="1:8" ht="12.75" hidden="1">
      <c r="A55" s="20">
        <v>45</v>
      </c>
      <c r="B55" s="37" t="s">
        <v>203</v>
      </c>
      <c r="C55" s="38" t="s">
        <v>188</v>
      </c>
      <c r="D55" s="38" t="s">
        <v>204</v>
      </c>
      <c r="E55" s="38" t="s">
        <v>137</v>
      </c>
      <c r="F55" s="38" t="s">
        <v>119</v>
      </c>
      <c r="G55" s="38" t="s">
        <v>190</v>
      </c>
      <c r="H55" s="39">
        <v>0</v>
      </c>
    </row>
    <row r="56" spans="1:8" ht="33.75">
      <c r="A56" s="20">
        <v>46</v>
      </c>
      <c r="B56" s="37" t="s">
        <v>657</v>
      </c>
      <c r="C56" s="38" t="s">
        <v>188</v>
      </c>
      <c r="D56" s="38" t="s">
        <v>401</v>
      </c>
      <c r="E56" s="38" t="s">
        <v>120</v>
      </c>
      <c r="F56" s="38" t="s">
        <v>191</v>
      </c>
      <c r="G56" s="38" t="s">
        <v>190</v>
      </c>
      <c r="H56" s="39">
        <v>5119.454</v>
      </c>
    </row>
    <row r="57" spans="1:8" ht="22.5" hidden="1">
      <c r="A57" s="20">
        <v>47</v>
      </c>
      <c r="B57" s="37" t="s">
        <v>402</v>
      </c>
      <c r="C57" s="38" t="s">
        <v>188</v>
      </c>
      <c r="D57" s="38" t="s">
        <v>401</v>
      </c>
      <c r="E57" s="38" t="s">
        <v>120</v>
      </c>
      <c r="F57" s="38" t="s">
        <v>192</v>
      </c>
      <c r="G57" s="38" t="s">
        <v>190</v>
      </c>
      <c r="H57" s="39">
        <v>0</v>
      </c>
    </row>
    <row r="58" spans="1:8" ht="45">
      <c r="A58" s="20">
        <v>49</v>
      </c>
      <c r="B58" s="37" t="s">
        <v>658</v>
      </c>
      <c r="C58" s="38" t="s">
        <v>188</v>
      </c>
      <c r="D58" s="38" t="s">
        <v>204</v>
      </c>
      <c r="E58" s="38" t="s">
        <v>329</v>
      </c>
      <c r="F58" s="38" t="s">
        <v>191</v>
      </c>
      <c r="G58" s="38" t="s">
        <v>190</v>
      </c>
      <c r="H58" s="39">
        <v>524347.52</v>
      </c>
    </row>
    <row r="59" spans="1:8" ht="33.75">
      <c r="A59" s="20"/>
      <c r="B59" s="37" t="s">
        <v>659</v>
      </c>
      <c r="C59" s="38" t="s">
        <v>188</v>
      </c>
      <c r="D59" s="38" t="s">
        <v>204</v>
      </c>
      <c r="E59" s="38" t="s">
        <v>329</v>
      </c>
      <c r="F59" s="38" t="s">
        <v>634</v>
      </c>
      <c r="G59" s="38" t="s">
        <v>190</v>
      </c>
      <c r="H59" s="39">
        <v>22379.32</v>
      </c>
    </row>
    <row r="60" spans="1:8" ht="12.75" hidden="1">
      <c r="A60" s="20"/>
      <c r="B60" s="37" t="s">
        <v>335</v>
      </c>
      <c r="C60" s="38" t="s">
        <v>188</v>
      </c>
      <c r="D60" s="38" t="s">
        <v>336</v>
      </c>
      <c r="E60" s="38" t="s">
        <v>117</v>
      </c>
      <c r="F60" s="38" t="s">
        <v>194</v>
      </c>
      <c r="G60" s="38" t="s">
        <v>190</v>
      </c>
      <c r="H60" s="39"/>
    </row>
    <row r="61" spans="1:8" ht="12.75" hidden="1">
      <c r="A61" s="20">
        <v>50</v>
      </c>
      <c r="B61" s="37" t="s">
        <v>203</v>
      </c>
      <c r="C61" s="38" t="s">
        <v>188</v>
      </c>
      <c r="D61" s="38" t="s">
        <v>204</v>
      </c>
      <c r="E61" s="38" t="s">
        <v>137</v>
      </c>
      <c r="F61" s="38" t="s">
        <v>194</v>
      </c>
      <c r="G61" s="38" t="s">
        <v>190</v>
      </c>
      <c r="H61" s="39">
        <v>0</v>
      </c>
    </row>
    <row r="62" spans="1:8" ht="45">
      <c r="A62" s="20">
        <v>51</v>
      </c>
      <c r="B62" s="37" t="s">
        <v>661</v>
      </c>
      <c r="C62" s="38" t="s">
        <v>188</v>
      </c>
      <c r="D62" s="38" t="s">
        <v>660</v>
      </c>
      <c r="E62" s="38" t="s">
        <v>329</v>
      </c>
      <c r="F62" s="38" t="s">
        <v>191</v>
      </c>
      <c r="G62" s="38" t="s">
        <v>190</v>
      </c>
      <c r="H62" s="39">
        <v>9175735.65</v>
      </c>
    </row>
    <row r="63" spans="1:8" ht="33.75">
      <c r="A63" s="20">
        <v>51</v>
      </c>
      <c r="B63" s="37" t="s">
        <v>662</v>
      </c>
      <c r="C63" s="38" t="s">
        <v>188</v>
      </c>
      <c r="D63" s="38" t="s">
        <v>660</v>
      </c>
      <c r="E63" s="38" t="s">
        <v>329</v>
      </c>
      <c r="F63" s="38" t="s">
        <v>634</v>
      </c>
      <c r="G63" s="38" t="s">
        <v>190</v>
      </c>
      <c r="H63" s="39">
        <v>49527.61</v>
      </c>
    </row>
    <row r="64" spans="1:8" ht="45">
      <c r="A64" s="20">
        <v>52</v>
      </c>
      <c r="B64" s="37" t="s">
        <v>663</v>
      </c>
      <c r="C64" s="38" t="s">
        <v>188</v>
      </c>
      <c r="D64" s="38" t="s">
        <v>660</v>
      </c>
      <c r="E64" s="38" t="s">
        <v>329</v>
      </c>
      <c r="F64" s="38" t="s">
        <v>193</v>
      </c>
      <c r="G64" s="38" t="s">
        <v>190</v>
      </c>
      <c r="H64" s="39">
        <v>1007.53</v>
      </c>
    </row>
    <row r="65" spans="1:8" ht="45">
      <c r="A65" s="20">
        <v>53</v>
      </c>
      <c r="B65" s="37" t="s">
        <v>665</v>
      </c>
      <c r="C65" s="38" t="s">
        <v>188</v>
      </c>
      <c r="D65" s="38" t="s">
        <v>664</v>
      </c>
      <c r="E65" s="38" t="s">
        <v>329</v>
      </c>
      <c r="F65" s="38" t="s">
        <v>191</v>
      </c>
      <c r="G65" s="38" t="s">
        <v>190</v>
      </c>
      <c r="H65" s="39">
        <v>1854752.35</v>
      </c>
    </row>
    <row r="66" spans="1:8" ht="33.75">
      <c r="A66" s="20">
        <v>54</v>
      </c>
      <c r="B66" s="37" t="s">
        <v>666</v>
      </c>
      <c r="C66" s="38" t="s">
        <v>188</v>
      </c>
      <c r="D66" s="38" t="s">
        <v>664</v>
      </c>
      <c r="E66" s="38" t="s">
        <v>329</v>
      </c>
      <c r="F66" s="38" t="s">
        <v>634</v>
      </c>
      <c r="G66" s="38" t="s">
        <v>190</v>
      </c>
      <c r="H66" s="39">
        <v>16784.89</v>
      </c>
    </row>
    <row r="67" spans="1:8" ht="56.25">
      <c r="A67" s="20">
        <v>55</v>
      </c>
      <c r="B67" s="37" t="s">
        <v>208</v>
      </c>
      <c r="C67" s="43" t="s">
        <v>188</v>
      </c>
      <c r="D67" s="38" t="s">
        <v>209</v>
      </c>
      <c r="E67" s="38" t="s">
        <v>120</v>
      </c>
      <c r="F67" s="38" t="s">
        <v>191</v>
      </c>
      <c r="G67" s="38" t="s">
        <v>190</v>
      </c>
      <c r="H67" s="39">
        <v>12418.04</v>
      </c>
    </row>
    <row r="68" spans="1:8" ht="56.25" hidden="1">
      <c r="A68" s="20">
        <v>1</v>
      </c>
      <c r="B68" s="37" t="s">
        <v>208</v>
      </c>
      <c r="C68" s="43" t="s">
        <v>210</v>
      </c>
      <c r="D68" s="43" t="s">
        <v>209</v>
      </c>
      <c r="E68" s="43" t="s">
        <v>120</v>
      </c>
      <c r="F68" s="43" t="s">
        <v>119</v>
      </c>
      <c r="G68" s="43" t="s">
        <v>190</v>
      </c>
      <c r="H68" s="44"/>
    </row>
    <row r="69" spans="1:8" ht="22.5" hidden="1">
      <c r="A69" s="20">
        <v>54</v>
      </c>
      <c r="B69" s="37" t="s">
        <v>206</v>
      </c>
      <c r="C69" s="38" t="s">
        <v>188</v>
      </c>
      <c r="D69" s="38" t="s">
        <v>207</v>
      </c>
      <c r="E69" s="38" t="s">
        <v>137</v>
      </c>
      <c r="F69" s="38" t="s">
        <v>193</v>
      </c>
      <c r="G69" s="38" t="s">
        <v>190</v>
      </c>
      <c r="H69" s="39">
        <v>0</v>
      </c>
    </row>
    <row r="70" spans="1:8" ht="56.25">
      <c r="A70" s="20">
        <v>3</v>
      </c>
      <c r="B70" s="37" t="s">
        <v>208</v>
      </c>
      <c r="C70" s="38" t="s">
        <v>210</v>
      </c>
      <c r="D70" s="38" t="s">
        <v>209</v>
      </c>
      <c r="E70" s="38" t="s">
        <v>120</v>
      </c>
      <c r="F70" s="38" t="s">
        <v>194</v>
      </c>
      <c r="G70" s="38" t="s">
        <v>190</v>
      </c>
      <c r="H70" s="39">
        <v>24914.6</v>
      </c>
    </row>
    <row r="71" spans="1:8" ht="12.75" hidden="1">
      <c r="A71" s="20">
        <v>56</v>
      </c>
      <c r="B71" s="37" t="s">
        <v>211</v>
      </c>
      <c r="C71" s="38" t="s">
        <v>188</v>
      </c>
      <c r="D71" s="38" t="s">
        <v>212</v>
      </c>
      <c r="E71" s="38" t="s">
        <v>137</v>
      </c>
      <c r="F71" s="38" t="s">
        <v>119</v>
      </c>
      <c r="G71" s="38" t="s">
        <v>190</v>
      </c>
      <c r="H71" s="39"/>
    </row>
    <row r="72" spans="1:8" ht="12.75" hidden="1">
      <c r="A72" s="20">
        <v>57</v>
      </c>
      <c r="B72" s="37" t="s">
        <v>163</v>
      </c>
      <c r="C72" s="38" t="s">
        <v>188</v>
      </c>
      <c r="D72" s="38" t="s">
        <v>403</v>
      </c>
      <c r="E72" s="38" t="s">
        <v>137</v>
      </c>
      <c r="F72" s="38" t="s">
        <v>191</v>
      </c>
      <c r="G72" s="38" t="s">
        <v>190</v>
      </c>
      <c r="H72" s="39">
        <v>0</v>
      </c>
    </row>
    <row r="73" spans="1:8" ht="12.75" hidden="1">
      <c r="A73" s="20">
        <v>58</v>
      </c>
      <c r="B73" s="37" t="s">
        <v>163</v>
      </c>
      <c r="C73" s="38" t="s">
        <v>188</v>
      </c>
      <c r="D73" s="38" t="s">
        <v>403</v>
      </c>
      <c r="E73" s="38" t="s">
        <v>137</v>
      </c>
      <c r="F73" s="38" t="s">
        <v>192</v>
      </c>
      <c r="G73" s="38" t="s">
        <v>190</v>
      </c>
      <c r="H73" s="39">
        <v>0</v>
      </c>
    </row>
    <row r="74" spans="1:8" ht="12.75" hidden="1">
      <c r="A74" s="20">
        <v>58</v>
      </c>
      <c r="B74" s="37" t="s">
        <v>163</v>
      </c>
      <c r="C74" s="38" t="s">
        <v>188</v>
      </c>
      <c r="D74" s="38" t="s">
        <v>212</v>
      </c>
      <c r="E74" s="38" t="s">
        <v>137</v>
      </c>
      <c r="F74" s="38" t="s">
        <v>193</v>
      </c>
      <c r="G74" s="38" t="s">
        <v>190</v>
      </c>
      <c r="H74" s="39"/>
    </row>
    <row r="75" spans="1:8" s="86" customFormat="1" ht="46.5" customHeight="1" hidden="1">
      <c r="A75" s="114">
        <v>4</v>
      </c>
      <c r="B75" s="115" t="s">
        <v>279</v>
      </c>
      <c r="C75" s="116" t="s">
        <v>340</v>
      </c>
      <c r="D75" s="116" t="s">
        <v>213</v>
      </c>
      <c r="E75" s="116" t="s">
        <v>137</v>
      </c>
      <c r="F75" s="116" t="s">
        <v>119</v>
      </c>
      <c r="G75" s="116" t="s">
        <v>214</v>
      </c>
      <c r="H75" s="117"/>
    </row>
    <row r="76" spans="1:8" s="86" customFormat="1" ht="50.25" customHeight="1">
      <c r="A76" s="114">
        <v>5</v>
      </c>
      <c r="B76" s="115" t="s">
        <v>279</v>
      </c>
      <c r="C76" s="116" t="s">
        <v>340</v>
      </c>
      <c r="D76" s="116" t="s">
        <v>404</v>
      </c>
      <c r="E76" s="116" t="s">
        <v>329</v>
      </c>
      <c r="F76" s="116" t="s">
        <v>119</v>
      </c>
      <c r="G76" s="116" t="s">
        <v>214</v>
      </c>
      <c r="H76" s="117">
        <v>287754.13</v>
      </c>
    </row>
    <row r="77" spans="1:8" s="86" customFormat="1" ht="50.25" customHeight="1">
      <c r="A77" s="114"/>
      <c r="B77" s="115" t="s">
        <v>667</v>
      </c>
      <c r="C77" s="116" t="s">
        <v>210</v>
      </c>
      <c r="D77" s="116" t="s">
        <v>404</v>
      </c>
      <c r="E77" s="116" t="s">
        <v>329</v>
      </c>
      <c r="F77" s="116" t="s">
        <v>119</v>
      </c>
      <c r="G77" s="116" t="s">
        <v>214</v>
      </c>
      <c r="H77" s="117">
        <v>31799.52</v>
      </c>
    </row>
    <row r="78" spans="1:8" s="86" customFormat="1" ht="50.25" customHeight="1">
      <c r="A78" s="114"/>
      <c r="B78" s="115" t="s">
        <v>669</v>
      </c>
      <c r="C78" s="116" t="s">
        <v>210</v>
      </c>
      <c r="D78" s="116" t="s">
        <v>668</v>
      </c>
      <c r="E78" s="116" t="s">
        <v>329</v>
      </c>
      <c r="F78" s="116" t="s">
        <v>119</v>
      </c>
      <c r="G78" s="116" t="s">
        <v>214</v>
      </c>
      <c r="H78" s="117">
        <v>706142.27</v>
      </c>
    </row>
    <row r="79" spans="1:8" s="86" customFormat="1" ht="45.75" customHeight="1">
      <c r="A79" s="114">
        <v>5</v>
      </c>
      <c r="B79" s="115" t="s">
        <v>215</v>
      </c>
      <c r="C79" s="116" t="s">
        <v>210</v>
      </c>
      <c r="D79" s="116" t="s">
        <v>216</v>
      </c>
      <c r="E79" s="116" t="s">
        <v>329</v>
      </c>
      <c r="F79" s="116" t="s">
        <v>119</v>
      </c>
      <c r="G79" s="116" t="s">
        <v>214</v>
      </c>
      <c r="H79" s="117">
        <v>-206</v>
      </c>
    </row>
    <row r="80" spans="1:8" s="86" customFormat="1" ht="22.5">
      <c r="A80" s="114"/>
      <c r="B80" s="115" t="s">
        <v>672</v>
      </c>
      <c r="C80" s="116" t="s">
        <v>210</v>
      </c>
      <c r="D80" s="116" t="s">
        <v>670</v>
      </c>
      <c r="E80" s="116" t="s">
        <v>329</v>
      </c>
      <c r="F80" s="116" t="s">
        <v>119</v>
      </c>
      <c r="G80" s="116" t="s">
        <v>214</v>
      </c>
      <c r="H80" s="117">
        <v>1786407.18</v>
      </c>
    </row>
    <row r="81" spans="1:8" s="86" customFormat="1" ht="45.75" customHeight="1">
      <c r="A81" s="114"/>
      <c r="B81" s="115" t="s">
        <v>673</v>
      </c>
      <c r="C81" s="116" t="s">
        <v>210</v>
      </c>
      <c r="D81" s="116" t="s">
        <v>671</v>
      </c>
      <c r="E81" s="116" t="s">
        <v>329</v>
      </c>
      <c r="F81" s="116" t="s">
        <v>119</v>
      </c>
      <c r="G81" s="116" t="s">
        <v>214</v>
      </c>
      <c r="H81" s="117">
        <v>3338.21</v>
      </c>
    </row>
    <row r="82" spans="1:8" s="86" customFormat="1" ht="45.75" customHeight="1">
      <c r="A82" s="114"/>
      <c r="B82" s="115" t="s">
        <v>674</v>
      </c>
      <c r="C82" s="116" t="s">
        <v>210</v>
      </c>
      <c r="D82" s="116" t="s">
        <v>377</v>
      </c>
      <c r="E82" s="116" t="s">
        <v>329</v>
      </c>
      <c r="F82" s="116" t="s">
        <v>119</v>
      </c>
      <c r="G82" s="116" t="s">
        <v>214</v>
      </c>
      <c r="H82" s="117">
        <v>910444.65</v>
      </c>
    </row>
    <row r="83" spans="1:8" s="86" customFormat="1" ht="33.75">
      <c r="A83" s="114"/>
      <c r="B83" s="115" t="s">
        <v>676</v>
      </c>
      <c r="C83" s="116" t="s">
        <v>210</v>
      </c>
      <c r="D83" s="38" t="s">
        <v>675</v>
      </c>
      <c r="E83" s="116" t="s">
        <v>329</v>
      </c>
      <c r="F83" s="116" t="s">
        <v>119</v>
      </c>
      <c r="G83" s="116" t="s">
        <v>237</v>
      </c>
      <c r="H83" s="117">
        <v>127562</v>
      </c>
    </row>
    <row r="84" spans="1:8" ht="22.5" customHeight="1">
      <c r="A84" s="20">
        <v>6</v>
      </c>
      <c r="B84" s="37" t="s">
        <v>677</v>
      </c>
      <c r="C84" s="38" t="s">
        <v>210</v>
      </c>
      <c r="D84" s="38" t="s">
        <v>405</v>
      </c>
      <c r="E84" s="38" t="s">
        <v>329</v>
      </c>
      <c r="F84" s="38" t="s">
        <v>119</v>
      </c>
      <c r="G84" s="38" t="s">
        <v>237</v>
      </c>
      <c r="H84" s="39">
        <v>35290</v>
      </c>
    </row>
    <row r="85" spans="1:8" ht="22.5" customHeight="1">
      <c r="A85" s="20"/>
      <c r="B85" s="37" t="s">
        <v>678</v>
      </c>
      <c r="C85" s="38" t="s">
        <v>210</v>
      </c>
      <c r="D85" s="38" t="s">
        <v>440</v>
      </c>
      <c r="E85" s="38" t="s">
        <v>329</v>
      </c>
      <c r="F85" s="38" t="s">
        <v>116</v>
      </c>
      <c r="G85" s="38" t="s">
        <v>237</v>
      </c>
      <c r="H85" s="39">
        <v>10000</v>
      </c>
    </row>
    <row r="86" spans="1:8" ht="56.25" customHeight="1">
      <c r="A86" s="20"/>
      <c r="B86" s="37" t="s">
        <v>679</v>
      </c>
      <c r="C86" s="38" t="s">
        <v>210</v>
      </c>
      <c r="D86" s="38" t="s">
        <v>450</v>
      </c>
      <c r="E86" s="38" t="s">
        <v>329</v>
      </c>
      <c r="F86" s="38" t="s">
        <v>119</v>
      </c>
      <c r="G86" s="38" t="s">
        <v>449</v>
      </c>
      <c r="H86" s="39">
        <v>1000000</v>
      </c>
    </row>
    <row r="87" spans="1:8" ht="23.25" customHeight="1">
      <c r="A87" s="20"/>
      <c r="B87" s="37" t="s">
        <v>426</v>
      </c>
      <c r="C87" s="116" t="s">
        <v>340</v>
      </c>
      <c r="D87" s="38" t="s">
        <v>406</v>
      </c>
      <c r="E87" s="38" t="s">
        <v>329</v>
      </c>
      <c r="F87" s="38" t="s">
        <v>119</v>
      </c>
      <c r="G87" s="38" t="s">
        <v>217</v>
      </c>
      <c r="H87" s="39">
        <v>712997.7</v>
      </c>
    </row>
    <row r="88" spans="1:8" ht="33.75" customHeight="1">
      <c r="A88" s="20"/>
      <c r="B88" s="37" t="s">
        <v>680</v>
      </c>
      <c r="C88" s="38" t="s">
        <v>210</v>
      </c>
      <c r="D88" s="38" t="s">
        <v>406</v>
      </c>
      <c r="E88" s="38" t="s">
        <v>329</v>
      </c>
      <c r="F88" s="38" t="s">
        <v>119</v>
      </c>
      <c r="G88" s="38" t="s">
        <v>217</v>
      </c>
      <c r="H88" s="39">
        <v>1044355.02</v>
      </c>
    </row>
    <row r="89" spans="1:8" ht="33.75" customHeight="1">
      <c r="A89" s="20"/>
      <c r="B89" s="37" t="s">
        <v>681</v>
      </c>
      <c r="C89" s="38" t="s">
        <v>210</v>
      </c>
      <c r="D89" s="38" t="s">
        <v>441</v>
      </c>
      <c r="E89" s="38" t="s">
        <v>329</v>
      </c>
      <c r="F89" s="38" t="s">
        <v>119</v>
      </c>
      <c r="G89" s="38" t="s">
        <v>217</v>
      </c>
      <c r="H89" s="39">
        <v>1800000</v>
      </c>
    </row>
    <row r="90" spans="1:8" ht="24.75" customHeight="1" hidden="1">
      <c r="A90" s="20"/>
      <c r="B90" s="37" t="s">
        <v>444</v>
      </c>
      <c r="C90" s="38" t="s">
        <v>443</v>
      </c>
      <c r="D90" s="38" t="s">
        <v>442</v>
      </c>
      <c r="E90" s="38" t="s">
        <v>117</v>
      </c>
      <c r="F90" s="38" t="s">
        <v>119</v>
      </c>
      <c r="G90" s="38" t="s">
        <v>408</v>
      </c>
      <c r="H90" s="39">
        <v>0</v>
      </c>
    </row>
    <row r="91" spans="1:8" ht="21.75" customHeight="1" hidden="1">
      <c r="A91" s="20">
        <v>7</v>
      </c>
      <c r="B91" s="37" t="s">
        <v>409</v>
      </c>
      <c r="C91" s="38" t="s">
        <v>210</v>
      </c>
      <c r="D91" s="38" t="s">
        <v>407</v>
      </c>
      <c r="E91" s="38" t="s">
        <v>137</v>
      </c>
      <c r="F91" s="38" t="s">
        <v>119</v>
      </c>
      <c r="G91" s="38" t="s">
        <v>408</v>
      </c>
      <c r="H91" s="39">
        <v>0</v>
      </c>
    </row>
    <row r="92" spans="1:8" ht="12.75">
      <c r="A92" s="20">
        <v>8</v>
      </c>
      <c r="B92" s="37" t="s">
        <v>682</v>
      </c>
      <c r="C92" s="38" t="s">
        <v>210</v>
      </c>
      <c r="D92" s="38" t="s">
        <v>220</v>
      </c>
      <c r="E92" s="38" t="s">
        <v>329</v>
      </c>
      <c r="F92" s="38" t="s">
        <v>119</v>
      </c>
      <c r="G92" s="38" t="s">
        <v>219</v>
      </c>
      <c r="H92" s="39">
        <v>9987.8</v>
      </c>
    </row>
    <row r="93" spans="1:8" ht="12.75" hidden="1">
      <c r="A93" s="20">
        <v>9</v>
      </c>
      <c r="B93" s="37" t="s">
        <v>168</v>
      </c>
      <c r="C93" s="38" t="s">
        <v>210</v>
      </c>
      <c r="D93" s="38" t="s">
        <v>218</v>
      </c>
      <c r="E93" s="38" t="s">
        <v>137</v>
      </c>
      <c r="F93" s="38" t="s">
        <v>119</v>
      </c>
      <c r="G93" s="38" t="s">
        <v>219</v>
      </c>
      <c r="H93" s="39">
        <v>0</v>
      </c>
    </row>
    <row r="94" spans="1:8" ht="12.75" hidden="1">
      <c r="A94" s="20"/>
      <c r="B94" s="37" t="s">
        <v>338</v>
      </c>
      <c r="C94" s="38" t="s">
        <v>210</v>
      </c>
      <c r="D94" s="38" t="s">
        <v>337</v>
      </c>
      <c r="E94" s="38" t="s">
        <v>137</v>
      </c>
      <c r="F94" s="38" t="s">
        <v>356</v>
      </c>
      <c r="G94" s="38" t="s">
        <v>224</v>
      </c>
      <c r="H94" s="39"/>
    </row>
    <row r="95" spans="1:8" ht="12.75" hidden="1">
      <c r="A95" s="20"/>
      <c r="B95" s="37" t="s">
        <v>410</v>
      </c>
      <c r="C95" s="38" t="s">
        <v>210</v>
      </c>
      <c r="D95" s="38" t="s">
        <v>220</v>
      </c>
      <c r="E95" s="38" t="s">
        <v>137</v>
      </c>
      <c r="F95" s="38" t="s">
        <v>119</v>
      </c>
      <c r="G95" s="38" t="s">
        <v>219</v>
      </c>
      <c r="H95" s="39"/>
    </row>
    <row r="96" spans="1:8" ht="22.5">
      <c r="A96" s="20">
        <v>59</v>
      </c>
      <c r="B96" s="37" t="s">
        <v>221</v>
      </c>
      <c r="C96" s="38" t="s">
        <v>222</v>
      </c>
      <c r="D96" s="38" t="s">
        <v>223</v>
      </c>
      <c r="E96" s="38" t="s">
        <v>329</v>
      </c>
      <c r="F96" s="38" t="s">
        <v>119</v>
      </c>
      <c r="G96" s="38" t="s">
        <v>224</v>
      </c>
      <c r="H96" s="39">
        <v>26073812</v>
      </c>
    </row>
    <row r="97" spans="1:8" ht="22.5" hidden="1">
      <c r="A97" s="20">
        <v>59</v>
      </c>
      <c r="B97" s="37" t="s">
        <v>221</v>
      </c>
      <c r="C97" s="38" t="s">
        <v>210</v>
      </c>
      <c r="D97" s="38" t="s">
        <v>223</v>
      </c>
      <c r="E97" s="38" t="s">
        <v>137</v>
      </c>
      <c r="F97" s="38" t="s">
        <v>119</v>
      </c>
      <c r="G97" s="38" t="s">
        <v>224</v>
      </c>
      <c r="H97" s="39"/>
    </row>
    <row r="98" spans="1:8" ht="33.75" hidden="1">
      <c r="A98" s="20">
        <v>60</v>
      </c>
      <c r="B98" s="37" t="s">
        <v>280</v>
      </c>
      <c r="C98" s="38" t="s">
        <v>222</v>
      </c>
      <c r="D98" s="38" t="s">
        <v>225</v>
      </c>
      <c r="E98" s="38" t="s">
        <v>137</v>
      </c>
      <c r="F98" s="38" t="s">
        <v>119</v>
      </c>
      <c r="G98" s="38" t="s">
        <v>224</v>
      </c>
      <c r="H98" s="39"/>
    </row>
    <row r="99" spans="1:8" ht="12.75" hidden="1">
      <c r="A99" s="20"/>
      <c r="B99" s="37" t="s">
        <v>448</v>
      </c>
      <c r="C99" s="38" t="s">
        <v>210</v>
      </c>
      <c r="D99" s="38" t="s">
        <v>447</v>
      </c>
      <c r="E99" s="38" t="s">
        <v>118</v>
      </c>
      <c r="F99" s="38" t="s">
        <v>119</v>
      </c>
      <c r="G99" s="38" t="s">
        <v>224</v>
      </c>
      <c r="H99" s="39"/>
    </row>
    <row r="100" spans="1:8" ht="12.75" hidden="1">
      <c r="A100" s="20">
        <v>10</v>
      </c>
      <c r="B100" s="37" t="s">
        <v>226</v>
      </c>
      <c r="C100" s="38" t="s">
        <v>210</v>
      </c>
      <c r="D100" s="38" t="s">
        <v>227</v>
      </c>
      <c r="E100" s="38" t="s">
        <v>137</v>
      </c>
      <c r="F100" s="38" t="s">
        <v>119</v>
      </c>
      <c r="G100" s="38" t="s">
        <v>224</v>
      </c>
      <c r="H100" s="39"/>
    </row>
    <row r="101" spans="1:8" ht="33.75">
      <c r="A101" s="20">
        <v>11</v>
      </c>
      <c r="B101" s="37" t="s">
        <v>683</v>
      </c>
      <c r="C101" s="38" t="s">
        <v>210</v>
      </c>
      <c r="D101" s="38" t="s">
        <v>228</v>
      </c>
      <c r="E101" s="38" t="s">
        <v>329</v>
      </c>
      <c r="F101" s="38" t="s">
        <v>542</v>
      </c>
      <c r="G101" s="38" t="s">
        <v>224</v>
      </c>
      <c r="H101" s="39">
        <v>369864</v>
      </c>
    </row>
    <row r="102" spans="1:8" ht="22.5">
      <c r="A102" s="20">
        <v>12</v>
      </c>
      <c r="B102" s="37" t="s">
        <v>171</v>
      </c>
      <c r="C102" s="38" t="s">
        <v>210</v>
      </c>
      <c r="D102" s="38" t="s">
        <v>230</v>
      </c>
      <c r="E102" s="38" t="s">
        <v>329</v>
      </c>
      <c r="F102" s="38" t="s">
        <v>119</v>
      </c>
      <c r="G102" s="38" t="s">
        <v>224</v>
      </c>
      <c r="H102" s="39">
        <v>500738.99</v>
      </c>
    </row>
    <row r="103" spans="1:8" ht="35.25" customHeight="1">
      <c r="A103" s="20">
        <v>13</v>
      </c>
      <c r="B103" s="37" t="s">
        <v>684</v>
      </c>
      <c r="C103" s="38" t="s">
        <v>210</v>
      </c>
      <c r="D103" s="38" t="s">
        <v>231</v>
      </c>
      <c r="E103" s="38" t="s">
        <v>329</v>
      </c>
      <c r="F103" s="38" t="s">
        <v>358</v>
      </c>
      <c r="G103" s="38" t="s">
        <v>224</v>
      </c>
      <c r="H103" s="39">
        <v>13451761.92</v>
      </c>
    </row>
    <row r="104" spans="1:8" ht="46.5" customHeight="1" hidden="1">
      <c r="A104" s="20">
        <v>13</v>
      </c>
      <c r="B104" s="37" t="s">
        <v>357</v>
      </c>
      <c r="C104" s="38" t="s">
        <v>210</v>
      </c>
      <c r="D104" s="38" t="s">
        <v>231</v>
      </c>
      <c r="E104" s="38" t="s">
        <v>137</v>
      </c>
      <c r="F104" s="38" t="s">
        <v>358</v>
      </c>
      <c r="G104" s="38" t="s">
        <v>224</v>
      </c>
      <c r="H104" s="39"/>
    </row>
    <row r="105" spans="1:8" ht="33.75" hidden="1">
      <c r="A105" s="20">
        <v>14</v>
      </c>
      <c r="B105" s="37" t="s">
        <v>232</v>
      </c>
      <c r="C105" s="38" t="s">
        <v>210</v>
      </c>
      <c r="D105" s="38" t="s">
        <v>233</v>
      </c>
      <c r="E105" s="38" t="s">
        <v>137</v>
      </c>
      <c r="F105" s="38" t="s">
        <v>339</v>
      </c>
      <c r="G105" s="38" t="s">
        <v>224</v>
      </c>
      <c r="H105" s="39"/>
    </row>
    <row r="106" spans="1:8" ht="56.25" hidden="1">
      <c r="A106" s="20">
        <v>14</v>
      </c>
      <c r="B106" s="37" t="s">
        <v>359</v>
      </c>
      <c r="C106" s="38" t="s">
        <v>210</v>
      </c>
      <c r="D106" s="38" t="s">
        <v>233</v>
      </c>
      <c r="E106" s="38" t="s">
        <v>137</v>
      </c>
      <c r="F106" s="38" t="s">
        <v>360</v>
      </c>
      <c r="G106" s="38" t="s">
        <v>224</v>
      </c>
      <c r="H106" s="39"/>
    </row>
    <row r="107" spans="1:8" ht="12.75" hidden="1">
      <c r="A107" s="20">
        <v>15</v>
      </c>
      <c r="B107" s="37" t="s">
        <v>234</v>
      </c>
      <c r="C107" s="38" t="s">
        <v>210</v>
      </c>
      <c r="D107" s="38" t="s">
        <v>235</v>
      </c>
      <c r="E107" s="38" t="s">
        <v>137</v>
      </c>
      <c r="F107" s="38" t="s">
        <v>119</v>
      </c>
      <c r="G107" s="38" t="s">
        <v>224</v>
      </c>
      <c r="H107" s="39"/>
    </row>
    <row r="108" spans="1:8" ht="45">
      <c r="A108" s="20"/>
      <c r="B108" s="37" t="s">
        <v>685</v>
      </c>
      <c r="C108" s="38" t="s">
        <v>210</v>
      </c>
      <c r="D108" s="38" t="s">
        <v>235</v>
      </c>
      <c r="E108" s="38" t="s">
        <v>329</v>
      </c>
      <c r="F108" s="38" t="s">
        <v>378</v>
      </c>
      <c r="G108" s="38" t="s">
        <v>224</v>
      </c>
      <c r="H108" s="39">
        <v>993000</v>
      </c>
    </row>
    <row r="109" spans="1:8" ht="33.75" hidden="1">
      <c r="A109" s="20">
        <v>15</v>
      </c>
      <c r="B109" s="37" t="s">
        <v>412</v>
      </c>
      <c r="C109" s="38" t="s">
        <v>210</v>
      </c>
      <c r="D109" s="38" t="s">
        <v>228</v>
      </c>
      <c r="E109" s="38" t="s">
        <v>137</v>
      </c>
      <c r="F109" s="38" t="s">
        <v>411</v>
      </c>
      <c r="G109" s="38" t="s">
        <v>224</v>
      </c>
      <c r="H109" s="39"/>
    </row>
    <row r="110" spans="1:8" ht="33.75" hidden="1">
      <c r="A110" s="20"/>
      <c r="B110" s="37" t="s">
        <v>459</v>
      </c>
      <c r="C110" s="38" t="s">
        <v>210</v>
      </c>
      <c r="D110" s="38" t="s">
        <v>235</v>
      </c>
      <c r="E110" s="38" t="s">
        <v>137</v>
      </c>
      <c r="F110" s="38" t="s">
        <v>445</v>
      </c>
      <c r="G110" s="38" t="s">
        <v>224</v>
      </c>
      <c r="H110" s="39">
        <v>0</v>
      </c>
    </row>
    <row r="111" spans="1:8" ht="33.75">
      <c r="A111" s="20"/>
      <c r="B111" s="37" t="s">
        <v>686</v>
      </c>
      <c r="C111" s="38" t="s">
        <v>210</v>
      </c>
      <c r="D111" s="38" t="s">
        <v>235</v>
      </c>
      <c r="E111" s="38" t="s">
        <v>329</v>
      </c>
      <c r="F111" s="38" t="s">
        <v>380</v>
      </c>
      <c r="G111" s="38" t="s">
        <v>224</v>
      </c>
      <c r="H111" s="39">
        <v>218833.25</v>
      </c>
    </row>
    <row r="112" spans="1:8" ht="22.5" hidden="1">
      <c r="A112" s="20">
        <v>15</v>
      </c>
      <c r="B112" s="37" t="s">
        <v>171</v>
      </c>
      <c r="C112" s="38" t="s">
        <v>210</v>
      </c>
      <c r="D112" s="38" t="s">
        <v>230</v>
      </c>
      <c r="E112" s="38" t="s">
        <v>137</v>
      </c>
      <c r="F112" s="38" t="s">
        <v>119</v>
      </c>
      <c r="G112" s="38" t="s">
        <v>224</v>
      </c>
      <c r="H112" s="39"/>
    </row>
    <row r="113" spans="1:8" ht="45" hidden="1">
      <c r="A113" s="20">
        <v>15</v>
      </c>
      <c r="B113" s="37" t="s">
        <v>413</v>
      </c>
      <c r="C113" s="38" t="s">
        <v>210</v>
      </c>
      <c r="D113" s="38" t="s">
        <v>231</v>
      </c>
      <c r="E113" s="38" t="s">
        <v>137</v>
      </c>
      <c r="F113" s="38" t="s">
        <v>119</v>
      </c>
      <c r="G113" s="38" t="s">
        <v>224</v>
      </c>
      <c r="H113" s="39"/>
    </row>
    <row r="114" spans="1:8" ht="33.75" hidden="1">
      <c r="A114" s="20">
        <v>15</v>
      </c>
      <c r="B114" s="37" t="s">
        <v>737</v>
      </c>
      <c r="C114" s="38" t="s">
        <v>210</v>
      </c>
      <c r="D114" s="38" t="s">
        <v>235</v>
      </c>
      <c r="E114" s="38" t="s">
        <v>137</v>
      </c>
      <c r="F114" s="38" t="s">
        <v>378</v>
      </c>
      <c r="G114" s="38" t="s">
        <v>224</v>
      </c>
      <c r="H114" s="84">
        <v>0</v>
      </c>
    </row>
    <row r="115" spans="1:8" ht="13.5" customHeight="1" hidden="1">
      <c r="A115" s="20">
        <v>17</v>
      </c>
      <c r="B115" s="37" t="s">
        <v>234</v>
      </c>
      <c r="C115" s="38" t="s">
        <v>210</v>
      </c>
      <c r="D115" s="38" t="s">
        <v>235</v>
      </c>
      <c r="E115" s="38" t="s">
        <v>137</v>
      </c>
      <c r="F115" s="38" t="s">
        <v>380</v>
      </c>
      <c r="G115" s="38" t="s">
        <v>224</v>
      </c>
      <c r="H115" s="39"/>
    </row>
    <row r="116" spans="1:8" ht="22.5" hidden="1">
      <c r="A116" s="20">
        <v>18</v>
      </c>
      <c r="B116" s="37" t="s">
        <v>178</v>
      </c>
      <c r="C116" s="38" t="s">
        <v>210</v>
      </c>
      <c r="D116" s="38" t="s">
        <v>236</v>
      </c>
      <c r="E116" s="38" t="s">
        <v>137</v>
      </c>
      <c r="F116" s="38" t="s">
        <v>119</v>
      </c>
      <c r="G116" s="38" t="s">
        <v>237</v>
      </c>
      <c r="H116" s="39"/>
    </row>
    <row r="117" spans="1:8" ht="21" customHeight="1" hidden="1">
      <c r="A117" s="20">
        <v>19</v>
      </c>
      <c r="B117" s="37" t="s">
        <v>178</v>
      </c>
      <c r="C117" s="43" t="s">
        <v>210</v>
      </c>
      <c r="D117" s="43" t="s">
        <v>236</v>
      </c>
      <c r="E117" s="43" t="s">
        <v>137</v>
      </c>
      <c r="F117" s="43" t="s">
        <v>119</v>
      </c>
      <c r="G117" s="43" t="s">
        <v>224</v>
      </c>
      <c r="H117" s="44">
        <v>0</v>
      </c>
    </row>
    <row r="118" spans="1:8" ht="21" customHeight="1" hidden="1">
      <c r="A118" s="20">
        <v>20</v>
      </c>
      <c r="B118" s="37" t="s">
        <v>738</v>
      </c>
      <c r="C118" s="43" t="s">
        <v>210</v>
      </c>
      <c r="D118" s="43" t="s">
        <v>238</v>
      </c>
      <c r="E118" s="43" t="s">
        <v>137</v>
      </c>
      <c r="F118" s="43" t="s">
        <v>119</v>
      </c>
      <c r="G118" s="43" t="s">
        <v>224</v>
      </c>
      <c r="H118" s="44">
        <v>0</v>
      </c>
    </row>
    <row r="119" spans="2:8" ht="12.75">
      <c r="B119" s="37" t="s">
        <v>174</v>
      </c>
      <c r="C119" s="38" t="s">
        <v>210</v>
      </c>
      <c r="D119" s="38" t="s">
        <v>460</v>
      </c>
      <c r="E119" s="38" t="s">
        <v>329</v>
      </c>
      <c r="F119" s="38" t="s">
        <v>119</v>
      </c>
      <c r="G119" s="38" t="s">
        <v>219</v>
      </c>
      <c r="H119" s="117">
        <v>215000</v>
      </c>
    </row>
    <row r="120" spans="2:8" ht="33.75">
      <c r="B120" s="37" t="s">
        <v>689</v>
      </c>
      <c r="C120" s="38" t="s">
        <v>210</v>
      </c>
      <c r="D120" s="38" t="s">
        <v>687</v>
      </c>
      <c r="E120" s="38" t="s">
        <v>329</v>
      </c>
      <c r="F120" s="38" t="s">
        <v>688</v>
      </c>
      <c r="G120" s="38" t="s">
        <v>224</v>
      </c>
      <c r="H120" s="39">
        <v>95786.88</v>
      </c>
    </row>
    <row r="121" spans="2:8" ht="22.5" customHeight="1" hidden="1">
      <c r="B121" s="37" t="s">
        <v>343</v>
      </c>
      <c r="C121" s="38" t="s">
        <v>210</v>
      </c>
      <c r="D121" s="38" t="s">
        <v>687</v>
      </c>
      <c r="E121" s="38" t="s">
        <v>329</v>
      </c>
      <c r="F121" s="38" t="s">
        <v>119</v>
      </c>
      <c r="G121" s="38" t="s">
        <v>224</v>
      </c>
      <c r="H121" s="39"/>
    </row>
    <row r="122" spans="2:8" ht="36.75" customHeight="1" hidden="1">
      <c r="B122" s="37" t="s">
        <v>417</v>
      </c>
      <c r="C122" s="38" t="s">
        <v>210</v>
      </c>
      <c r="D122" s="38" t="s">
        <v>687</v>
      </c>
      <c r="E122" s="38" t="s">
        <v>329</v>
      </c>
      <c r="F122" s="38" t="s">
        <v>119</v>
      </c>
      <c r="G122" s="38" t="s">
        <v>224</v>
      </c>
      <c r="H122" s="39"/>
    </row>
    <row r="123" spans="2:8" ht="21.75" customHeight="1" hidden="1">
      <c r="B123" s="37" t="s">
        <v>418</v>
      </c>
      <c r="C123" s="38" t="s">
        <v>210</v>
      </c>
      <c r="D123" s="38" t="s">
        <v>687</v>
      </c>
      <c r="E123" s="38" t="s">
        <v>329</v>
      </c>
      <c r="F123" s="38" t="s">
        <v>119</v>
      </c>
      <c r="G123" s="38" t="s">
        <v>224</v>
      </c>
      <c r="H123" s="39"/>
    </row>
    <row r="124" spans="2:8" ht="21.75" customHeight="1">
      <c r="B124" s="37" t="s">
        <v>690</v>
      </c>
      <c r="C124" s="38" t="s">
        <v>210</v>
      </c>
      <c r="D124" s="38" t="s">
        <v>461</v>
      </c>
      <c r="E124" s="38" t="s">
        <v>329</v>
      </c>
      <c r="F124" s="38" t="s">
        <v>119</v>
      </c>
      <c r="G124" s="38" t="s">
        <v>219</v>
      </c>
      <c r="H124" s="39">
        <v>87368.81</v>
      </c>
    </row>
    <row r="125" spans="2:8" ht="33.75">
      <c r="B125" s="118" t="s">
        <v>691</v>
      </c>
      <c r="C125" s="38" t="s">
        <v>210</v>
      </c>
      <c r="D125" s="38" t="s">
        <v>414</v>
      </c>
      <c r="E125" s="38" t="s">
        <v>137</v>
      </c>
      <c r="F125" s="38" t="s">
        <v>415</v>
      </c>
      <c r="G125" s="43" t="s">
        <v>224</v>
      </c>
      <c r="H125" s="39">
        <v>-5978</v>
      </c>
    </row>
    <row r="126" spans="2:8" ht="15" customHeight="1" hidden="1">
      <c r="B126" s="118" t="s">
        <v>739</v>
      </c>
      <c r="C126" s="38" t="s">
        <v>210</v>
      </c>
      <c r="D126" s="38" t="s">
        <v>414</v>
      </c>
      <c r="E126" s="38" t="s">
        <v>137</v>
      </c>
      <c r="F126" s="38" t="s">
        <v>416</v>
      </c>
      <c r="G126" s="43" t="s">
        <v>224</v>
      </c>
      <c r="H126" s="39">
        <v>-1607.89</v>
      </c>
    </row>
  </sheetData>
  <sheetProtection/>
  <mergeCells count="11">
    <mergeCell ref="G1:H1"/>
    <mergeCell ref="A2:H2"/>
    <mergeCell ref="A3:H3"/>
    <mergeCell ref="A4:A6"/>
    <mergeCell ref="B4:B6"/>
    <mergeCell ref="H4:H6"/>
    <mergeCell ref="C4:C6"/>
    <mergeCell ref="D4:E6"/>
    <mergeCell ref="F4:F6"/>
    <mergeCell ref="G4:G6"/>
    <mergeCell ref="D7:E7"/>
  </mergeCells>
  <printOptions/>
  <pageMargins left="0.5905511811023623" right="0.2755905511811024" top="0.4724409448818898" bottom="0.4330708661417323" header="0.1968503937007874" footer="0.2362204724409449"/>
  <pageSetup horizontalDpi="600" verticalDpi="600" orientation="portrait" paperSize="9" scale="7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03"/>
  <sheetViews>
    <sheetView view="pageBreakPreview" zoomScaleSheetLayoutView="100" zoomScalePageLayoutView="0" workbookViewId="0" topLeftCell="A1">
      <selection activeCell="A112" sqref="A112"/>
    </sheetView>
  </sheetViews>
  <sheetFormatPr defaultColWidth="9.00390625" defaultRowHeight="12.75"/>
  <cols>
    <col min="1" max="1" width="55.125" style="1" customWidth="1"/>
    <col min="2" max="2" width="2.125" style="1" customWidth="1"/>
    <col min="3" max="3" width="2.375" style="1" customWidth="1"/>
    <col min="4" max="4" width="3.00390625" style="1" customWidth="1"/>
    <col min="5" max="5" width="3.625" style="1" customWidth="1"/>
    <col min="6" max="6" width="9.125" style="1" customWidth="1"/>
    <col min="7" max="8" width="7.75390625" style="1" customWidth="1"/>
    <col min="9" max="9" width="13.00390625" style="1" customWidth="1"/>
    <col min="10" max="10" width="9.125" style="1" customWidth="1"/>
    <col min="11" max="11" width="10.875" style="1" bestFit="1" customWidth="1"/>
    <col min="12" max="16384" width="9.125" style="1" customWidth="1"/>
  </cols>
  <sheetData>
    <row r="1" spans="1:9" ht="48.75" customHeight="1">
      <c r="A1" s="11"/>
      <c r="B1" s="11"/>
      <c r="C1" s="11"/>
      <c r="D1" s="11"/>
      <c r="E1" s="11"/>
      <c r="F1" s="11"/>
      <c r="G1" s="141" t="s">
        <v>631</v>
      </c>
      <c r="H1" s="141"/>
      <c r="I1" s="141"/>
    </row>
    <row r="2" spans="1:9" ht="42.75" customHeight="1">
      <c r="A2" s="142" t="s">
        <v>632</v>
      </c>
      <c r="B2" s="142"/>
      <c r="C2" s="142"/>
      <c r="D2" s="142"/>
      <c r="E2" s="142"/>
      <c r="F2" s="142"/>
      <c r="G2" s="142"/>
      <c r="H2" s="142"/>
      <c r="I2" s="142"/>
    </row>
    <row r="3" spans="1:9" ht="13.5" customHeight="1" thickBot="1">
      <c r="A3" s="143"/>
      <c r="B3" s="143"/>
      <c r="C3" s="143"/>
      <c r="D3" s="143"/>
      <c r="E3" s="143"/>
      <c r="F3" s="143"/>
      <c r="G3" s="143"/>
      <c r="H3" s="143"/>
      <c r="I3" s="1" t="s">
        <v>281</v>
      </c>
    </row>
    <row r="4" spans="1:9" ht="60" customHeight="1" thickBot="1">
      <c r="A4" s="24" t="s">
        <v>239</v>
      </c>
      <c r="B4" s="139" t="s">
        <v>240</v>
      </c>
      <c r="C4" s="154"/>
      <c r="D4" s="154"/>
      <c r="E4" s="154"/>
      <c r="F4" s="140"/>
      <c r="G4" s="25" t="s">
        <v>241</v>
      </c>
      <c r="H4" s="25" t="s">
        <v>184</v>
      </c>
      <c r="I4" s="13" t="s">
        <v>185</v>
      </c>
    </row>
    <row r="5" spans="1:9" ht="15.75" customHeight="1" thickBot="1">
      <c r="A5" s="15">
        <v>1</v>
      </c>
      <c r="B5" s="139">
        <v>2</v>
      </c>
      <c r="C5" s="154"/>
      <c r="D5" s="154"/>
      <c r="E5" s="154"/>
      <c r="F5" s="140"/>
      <c r="G5" s="17">
        <v>3</v>
      </c>
      <c r="H5" s="17">
        <v>4</v>
      </c>
      <c r="I5" s="17">
        <v>5</v>
      </c>
    </row>
    <row r="6" spans="1:9" ht="12.75">
      <c r="A6" s="19" t="s">
        <v>186</v>
      </c>
      <c r="I6" s="79">
        <f>I7+I162</f>
        <v>100008278.124</v>
      </c>
    </row>
    <row r="7" spans="1:9" s="29" customFormat="1" ht="12.75">
      <c r="A7" s="47" t="s">
        <v>242</v>
      </c>
      <c r="B7" s="48" t="s">
        <v>243</v>
      </c>
      <c r="C7" s="48" t="s">
        <v>118</v>
      </c>
      <c r="D7" s="48" t="s">
        <v>118</v>
      </c>
      <c r="E7" s="48" t="s">
        <v>116</v>
      </c>
      <c r="F7" s="48" t="s">
        <v>118</v>
      </c>
      <c r="G7" s="48" t="s">
        <v>244</v>
      </c>
      <c r="H7" s="48" t="s">
        <v>244</v>
      </c>
      <c r="I7" s="80">
        <f>I8+I39+I45+I81+I104+I108+I113+I130+I138+I147+I152</f>
        <v>58008090.274</v>
      </c>
    </row>
    <row r="8" spans="1:9" ht="14.25" customHeight="1">
      <c r="A8" s="37" t="s">
        <v>154</v>
      </c>
      <c r="B8" s="38" t="s">
        <v>243</v>
      </c>
      <c r="C8" s="38" t="s">
        <v>120</v>
      </c>
      <c r="D8" s="38" t="s">
        <v>118</v>
      </c>
      <c r="E8" s="38" t="s">
        <v>116</v>
      </c>
      <c r="F8" s="38" t="s">
        <v>118</v>
      </c>
      <c r="G8" s="38" t="s">
        <v>244</v>
      </c>
      <c r="H8" s="38" t="s">
        <v>116</v>
      </c>
      <c r="I8" s="81">
        <f>I9</f>
        <v>28672181.11</v>
      </c>
    </row>
    <row r="9" spans="1:9" ht="13.5" customHeight="1">
      <c r="A9" s="37" t="s">
        <v>155</v>
      </c>
      <c r="B9" s="38" t="s">
        <v>243</v>
      </c>
      <c r="C9" s="38" t="s">
        <v>120</v>
      </c>
      <c r="D9" s="38" t="s">
        <v>117</v>
      </c>
      <c r="E9" s="38" t="s">
        <v>116</v>
      </c>
      <c r="F9" s="38" t="s">
        <v>120</v>
      </c>
      <c r="G9" s="38" t="s">
        <v>244</v>
      </c>
      <c r="H9" s="38" t="s">
        <v>190</v>
      </c>
      <c r="I9" s="81">
        <f>I10+I15+I19</f>
        <v>28672181.11</v>
      </c>
    </row>
    <row r="10" spans="1:9" ht="47.25" customHeight="1">
      <c r="A10" s="37" t="s">
        <v>692</v>
      </c>
      <c r="B10" s="38" t="s">
        <v>243</v>
      </c>
      <c r="C10" s="38" t="s">
        <v>120</v>
      </c>
      <c r="D10" s="38" t="s">
        <v>117</v>
      </c>
      <c r="E10" s="38" t="s">
        <v>245</v>
      </c>
      <c r="F10" s="38" t="s">
        <v>120</v>
      </c>
      <c r="G10" s="38" t="s">
        <v>244</v>
      </c>
      <c r="H10" s="38" t="s">
        <v>190</v>
      </c>
      <c r="I10" s="81">
        <f>I11+I13+I14+I12</f>
        <v>28596720.61</v>
      </c>
    </row>
    <row r="11" spans="1:9" ht="27" customHeight="1">
      <c r="A11" s="37" t="s">
        <v>273</v>
      </c>
      <c r="B11" s="38" t="s">
        <v>243</v>
      </c>
      <c r="C11" s="38" t="s">
        <v>120</v>
      </c>
      <c r="D11" s="38" t="s">
        <v>117</v>
      </c>
      <c r="E11" s="38" t="s">
        <v>245</v>
      </c>
      <c r="F11" s="38" t="s">
        <v>120</v>
      </c>
      <c r="G11" s="38" t="s">
        <v>191</v>
      </c>
      <c r="H11" s="38" t="s">
        <v>190</v>
      </c>
      <c r="I11" s="81">
        <f>'Доходы прил 1'!H10</f>
        <v>28595455.99</v>
      </c>
    </row>
    <row r="12" spans="1:9" ht="13.5" customHeight="1">
      <c r="A12" s="37" t="s">
        <v>274</v>
      </c>
      <c r="B12" s="38" t="s">
        <v>243</v>
      </c>
      <c r="C12" s="38" t="s">
        <v>120</v>
      </c>
      <c r="D12" s="38" t="s">
        <v>117</v>
      </c>
      <c r="E12" s="38" t="s">
        <v>245</v>
      </c>
      <c r="F12" s="38" t="s">
        <v>120</v>
      </c>
      <c r="G12" s="38" t="s">
        <v>634</v>
      </c>
      <c r="H12" s="38" t="s">
        <v>190</v>
      </c>
      <c r="I12" s="81">
        <f>'Доходы прил 1'!H11</f>
        <v>351.01</v>
      </c>
    </row>
    <row r="13" spans="1:11" ht="13.5" customHeight="1">
      <c r="A13" s="37" t="s">
        <v>421</v>
      </c>
      <c r="B13" s="38" t="s">
        <v>243</v>
      </c>
      <c r="C13" s="38" t="s">
        <v>120</v>
      </c>
      <c r="D13" s="38" t="s">
        <v>117</v>
      </c>
      <c r="E13" s="38" t="s">
        <v>245</v>
      </c>
      <c r="F13" s="38" t="s">
        <v>120</v>
      </c>
      <c r="G13" s="38" t="s">
        <v>193</v>
      </c>
      <c r="H13" s="38" t="s">
        <v>190</v>
      </c>
      <c r="I13" s="81">
        <f>'Доходы прил 1'!H12</f>
        <v>913.61</v>
      </c>
      <c r="K13" s="83"/>
    </row>
    <row r="14" spans="1:9" ht="13.5" customHeight="1" hidden="1">
      <c r="A14" s="37" t="s">
        <v>276</v>
      </c>
      <c r="B14" s="38" t="s">
        <v>243</v>
      </c>
      <c r="C14" s="38" t="s">
        <v>120</v>
      </c>
      <c r="D14" s="38" t="s">
        <v>117</v>
      </c>
      <c r="E14" s="38" t="s">
        <v>245</v>
      </c>
      <c r="F14" s="38" t="s">
        <v>120</v>
      </c>
      <c r="G14" s="38" t="s">
        <v>194</v>
      </c>
      <c r="H14" s="38" t="s">
        <v>190</v>
      </c>
      <c r="I14" s="81">
        <f>'Доходы прил 1'!H13</f>
        <v>0</v>
      </c>
    </row>
    <row r="15" spans="1:9" ht="67.5">
      <c r="A15" s="37" t="s">
        <v>693</v>
      </c>
      <c r="B15" s="38" t="s">
        <v>243</v>
      </c>
      <c r="C15" s="38" t="s">
        <v>120</v>
      </c>
      <c r="D15" s="38" t="s">
        <v>117</v>
      </c>
      <c r="E15" s="38" t="s">
        <v>251</v>
      </c>
      <c r="F15" s="38" t="s">
        <v>120</v>
      </c>
      <c r="G15" s="38" t="s">
        <v>244</v>
      </c>
      <c r="H15" s="38" t="s">
        <v>190</v>
      </c>
      <c r="I15" s="81">
        <f>SUM(I16:I18)</f>
        <v>6929.759999999999</v>
      </c>
    </row>
    <row r="16" spans="1:9" ht="24.75" customHeight="1">
      <c r="A16" s="37" t="s">
        <v>273</v>
      </c>
      <c r="B16" s="38" t="s">
        <v>243</v>
      </c>
      <c r="C16" s="38" t="s">
        <v>120</v>
      </c>
      <c r="D16" s="38" t="s">
        <v>117</v>
      </c>
      <c r="E16" s="38" t="s">
        <v>251</v>
      </c>
      <c r="F16" s="38" t="s">
        <v>120</v>
      </c>
      <c r="G16" s="38" t="s">
        <v>191</v>
      </c>
      <c r="H16" s="38" t="s">
        <v>190</v>
      </c>
      <c r="I16" s="81">
        <f>'Доходы прил 1'!H14</f>
        <v>6845.4</v>
      </c>
    </row>
    <row r="17" spans="1:9" ht="15" customHeight="1">
      <c r="A17" s="37" t="s">
        <v>274</v>
      </c>
      <c r="B17" s="38" t="s">
        <v>243</v>
      </c>
      <c r="C17" s="38" t="s">
        <v>120</v>
      </c>
      <c r="D17" s="38" t="s">
        <v>117</v>
      </c>
      <c r="E17" s="38" t="s">
        <v>251</v>
      </c>
      <c r="F17" s="38" t="s">
        <v>120</v>
      </c>
      <c r="G17" s="38" t="s">
        <v>634</v>
      </c>
      <c r="H17" s="38" t="s">
        <v>190</v>
      </c>
      <c r="I17" s="81">
        <f>'Доходы прил 1'!H15</f>
        <v>84.36</v>
      </c>
    </row>
    <row r="18" spans="1:9" ht="22.5" customHeight="1" hidden="1">
      <c r="A18" s="37" t="s">
        <v>421</v>
      </c>
      <c r="B18" s="38" t="s">
        <v>243</v>
      </c>
      <c r="C18" s="38" t="s">
        <v>120</v>
      </c>
      <c r="D18" s="38" t="s">
        <v>117</v>
      </c>
      <c r="E18" s="38" t="s">
        <v>247</v>
      </c>
      <c r="F18" s="38" t="s">
        <v>120</v>
      </c>
      <c r="G18" s="38" t="s">
        <v>193</v>
      </c>
      <c r="H18" s="38" t="s">
        <v>190</v>
      </c>
      <c r="I18" s="81">
        <f>'Доходы прил 1'!H16</f>
        <v>0</v>
      </c>
    </row>
    <row r="19" spans="1:9" ht="33.75">
      <c r="A19" s="37" t="s">
        <v>694</v>
      </c>
      <c r="B19" s="38" t="s">
        <v>243</v>
      </c>
      <c r="C19" s="38" t="s">
        <v>120</v>
      </c>
      <c r="D19" s="38" t="s">
        <v>117</v>
      </c>
      <c r="E19" s="38" t="s">
        <v>249</v>
      </c>
      <c r="F19" s="38" t="s">
        <v>120</v>
      </c>
      <c r="G19" s="38"/>
      <c r="H19" s="38" t="s">
        <v>190</v>
      </c>
      <c r="I19" s="81">
        <f>SUM(I20:I22)</f>
        <v>68530.74</v>
      </c>
    </row>
    <row r="20" spans="1:9" ht="24" customHeight="1">
      <c r="A20" s="37" t="s">
        <v>273</v>
      </c>
      <c r="B20" s="38" t="s">
        <v>243</v>
      </c>
      <c r="C20" s="38" t="s">
        <v>120</v>
      </c>
      <c r="D20" s="38" t="s">
        <v>117</v>
      </c>
      <c r="E20" s="38" t="s">
        <v>249</v>
      </c>
      <c r="F20" s="38" t="s">
        <v>120</v>
      </c>
      <c r="G20" s="38" t="s">
        <v>191</v>
      </c>
      <c r="H20" s="38" t="s">
        <v>190</v>
      </c>
      <c r="I20" s="81">
        <f>'Доходы прил 1'!H17</f>
        <v>67439.83</v>
      </c>
    </row>
    <row r="21" spans="1:9" ht="15" customHeight="1">
      <c r="A21" s="37" t="s">
        <v>274</v>
      </c>
      <c r="B21" s="38" t="s">
        <v>243</v>
      </c>
      <c r="C21" s="38" t="s">
        <v>120</v>
      </c>
      <c r="D21" s="38" t="s">
        <v>117</v>
      </c>
      <c r="E21" s="38" t="s">
        <v>249</v>
      </c>
      <c r="F21" s="38" t="s">
        <v>120</v>
      </c>
      <c r="G21" s="38" t="s">
        <v>634</v>
      </c>
      <c r="H21" s="38" t="s">
        <v>190</v>
      </c>
      <c r="I21" s="81">
        <f>'Доходы прил 1'!H18</f>
        <v>779.99</v>
      </c>
    </row>
    <row r="22" spans="1:9" ht="26.25" customHeight="1">
      <c r="A22" s="37" t="s">
        <v>421</v>
      </c>
      <c r="B22" s="38" t="s">
        <v>243</v>
      </c>
      <c r="C22" s="38" t="s">
        <v>120</v>
      </c>
      <c r="D22" s="38" t="s">
        <v>117</v>
      </c>
      <c r="E22" s="38" t="s">
        <v>249</v>
      </c>
      <c r="F22" s="38" t="s">
        <v>120</v>
      </c>
      <c r="G22" s="38" t="s">
        <v>193</v>
      </c>
      <c r="H22" s="38" t="s">
        <v>190</v>
      </c>
      <c r="I22" s="81">
        <f>'Доходы прил 1'!H20</f>
        <v>310.92</v>
      </c>
    </row>
    <row r="23" spans="1:9" ht="25.5" customHeight="1" hidden="1">
      <c r="A23" s="37" t="s">
        <v>273</v>
      </c>
      <c r="B23" s="38" t="s">
        <v>243</v>
      </c>
      <c r="C23" s="38" t="s">
        <v>120</v>
      </c>
      <c r="D23" s="38" t="s">
        <v>117</v>
      </c>
      <c r="E23" s="38" t="s">
        <v>248</v>
      </c>
      <c r="F23" s="38" t="s">
        <v>120</v>
      </c>
      <c r="G23" s="38" t="s">
        <v>191</v>
      </c>
      <c r="H23" s="38" t="s">
        <v>190</v>
      </c>
      <c r="I23" s="81">
        <f>'Доходы прил 1'!H21</f>
        <v>0</v>
      </c>
    </row>
    <row r="24" spans="1:9" ht="18" customHeight="1" hidden="1">
      <c r="A24" s="37" t="s">
        <v>274</v>
      </c>
      <c r="B24" s="38" t="s">
        <v>243</v>
      </c>
      <c r="C24" s="38" t="s">
        <v>120</v>
      </c>
      <c r="D24" s="38" t="s">
        <v>117</v>
      </c>
      <c r="E24" s="38" t="s">
        <v>248</v>
      </c>
      <c r="F24" s="38" t="s">
        <v>120</v>
      </c>
      <c r="G24" s="38" t="s">
        <v>192</v>
      </c>
      <c r="H24" s="38" t="s">
        <v>190</v>
      </c>
      <c r="I24" s="81">
        <f>'Доходы прил 1'!H22</f>
        <v>0</v>
      </c>
    </row>
    <row r="25" spans="1:9" ht="24" customHeight="1" hidden="1">
      <c r="A25" s="37" t="s">
        <v>275</v>
      </c>
      <c r="B25" s="38" t="s">
        <v>243</v>
      </c>
      <c r="C25" s="38" t="s">
        <v>120</v>
      </c>
      <c r="D25" s="38" t="s">
        <v>117</v>
      </c>
      <c r="E25" s="38" t="s">
        <v>248</v>
      </c>
      <c r="F25" s="38" t="s">
        <v>120</v>
      </c>
      <c r="G25" s="38" t="s">
        <v>193</v>
      </c>
      <c r="H25" s="38" t="s">
        <v>190</v>
      </c>
      <c r="I25" s="81">
        <f>'Доходы прил 1'!H24</f>
        <v>0</v>
      </c>
    </row>
    <row r="26" spans="1:9" ht="36" customHeight="1" hidden="1">
      <c r="A26" s="37" t="s">
        <v>156</v>
      </c>
      <c r="B26" s="38" t="s">
        <v>243</v>
      </c>
      <c r="C26" s="38" t="s">
        <v>120</v>
      </c>
      <c r="D26" s="38" t="s">
        <v>117</v>
      </c>
      <c r="E26" s="38" t="s">
        <v>249</v>
      </c>
      <c r="F26" s="38" t="s">
        <v>120</v>
      </c>
      <c r="G26" s="38" t="s">
        <v>244</v>
      </c>
      <c r="H26" s="38" t="s">
        <v>190</v>
      </c>
      <c r="I26" s="81">
        <f>SUM(I27:I29)</f>
        <v>0</v>
      </c>
    </row>
    <row r="27" spans="1:9" ht="26.25" customHeight="1" hidden="1">
      <c r="A27" s="37" t="s">
        <v>273</v>
      </c>
      <c r="B27" s="38" t="s">
        <v>243</v>
      </c>
      <c r="C27" s="38" t="s">
        <v>120</v>
      </c>
      <c r="D27" s="38" t="s">
        <v>117</v>
      </c>
      <c r="E27" s="38" t="s">
        <v>249</v>
      </c>
      <c r="F27" s="38" t="s">
        <v>120</v>
      </c>
      <c r="G27" s="38" t="s">
        <v>191</v>
      </c>
      <c r="H27" s="38" t="s">
        <v>190</v>
      </c>
      <c r="I27" s="81">
        <v>0</v>
      </c>
    </row>
    <row r="28" spans="1:9" ht="26.25" customHeight="1" hidden="1">
      <c r="A28" s="37" t="s">
        <v>156</v>
      </c>
      <c r="B28" s="38" t="s">
        <v>243</v>
      </c>
      <c r="C28" s="38" t="s">
        <v>120</v>
      </c>
      <c r="D28" s="38" t="s">
        <v>117</v>
      </c>
      <c r="E28" s="38" t="s">
        <v>249</v>
      </c>
      <c r="F28" s="38" t="s">
        <v>120</v>
      </c>
      <c r="G28" s="38" t="s">
        <v>192</v>
      </c>
      <c r="H28" s="38" t="s">
        <v>190</v>
      </c>
      <c r="I28" s="81">
        <v>0</v>
      </c>
    </row>
    <row r="29" spans="1:9" ht="26.25" customHeight="1" hidden="1">
      <c r="A29" s="37" t="s">
        <v>156</v>
      </c>
      <c r="B29" s="38" t="s">
        <v>243</v>
      </c>
      <c r="C29" s="38" t="s">
        <v>120</v>
      </c>
      <c r="D29" s="38" t="s">
        <v>117</v>
      </c>
      <c r="E29" s="38" t="s">
        <v>249</v>
      </c>
      <c r="F29" s="38" t="s">
        <v>120</v>
      </c>
      <c r="G29" s="38" t="s">
        <v>193</v>
      </c>
      <c r="H29" s="38" t="s">
        <v>190</v>
      </c>
      <c r="I29" s="81">
        <v>0</v>
      </c>
    </row>
    <row r="30" spans="1:9" ht="36.75" customHeight="1" hidden="1">
      <c r="A30" s="37" t="s">
        <v>334</v>
      </c>
      <c r="B30" s="38" t="s">
        <v>243</v>
      </c>
      <c r="C30" s="38" t="s">
        <v>120</v>
      </c>
      <c r="D30" s="38" t="s">
        <v>117</v>
      </c>
      <c r="E30" s="38" t="s">
        <v>340</v>
      </c>
      <c r="F30" s="38" t="s">
        <v>120</v>
      </c>
      <c r="G30" s="38"/>
      <c r="H30" s="38" t="s">
        <v>190</v>
      </c>
      <c r="I30" s="81">
        <f>I31+I32+I33+I34</f>
        <v>0</v>
      </c>
    </row>
    <row r="31" spans="1:9" ht="26.25" customHeight="1" hidden="1">
      <c r="A31" s="37" t="s">
        <v>273</v>
      </c>
      <c r="B31" s="38" t="s">
        <v>243</v>
      </c>
      <c r="C31" s="38" t="s">
        <v>120</v>
      </c>
      <c r="D31" s="38" t="s">
        <v>117</v>
      </c>
      <c r="E31" s="38" t="s">
        <v>340</v>
      </c>
      <c r="F31" s="38" t="s">
        <v>120</v>
      </c>
      <c r="G31" s="38" t="s">
        <v>191</v>
      </c>
      <c r="H31" s="38" t="s">
        <v>190</v>
      </c>
      <c r="I31" s="81">
        <f>'Доходы прил 1'!H27</f>
        <v>0</v>
      </c>
    </row>
    <row r="32" spans="1:9" ht="14.25" customHeight="1" hidden="1">
      <c r="A32" s="37" t="s">
        <v>274</v>
      </c>
      <c r="B32" s="38" t="s">
        <v>243</v>
      </c>
      <c r="C32" s="38" t="s">
        <v>120</v>
      </c>
      <c r="D32" s="38" t="s">
        <v>117</v>
      </c>
      <c r="E32" s="38" t="s">
        <v>340</v>
      </c>
      <c r="F32" s="38" t="s">
        <v>120</v>
      </c>
      <c r="G32" s="38" t="s">
        <v>192</v>
      </c>
      <c r="H32" s="38" t="s">
        <v>190</v>
      </c>
      <c r="I32" s="81">
        <f>'Доходы прил 1'!H28</f>
        <v>0</v>
      </c>
    </row>
    <row r="33" spans="1:9" ht="26.25" customHeight="1" hidden="1">
      <c r="A33" s="37" t="s">
        <v>275</v>
      </c>
      <c r="B33" s="38" t="s">
        <v>243</v>
      </c>
      <c r="C33" s="38" t="s">
        <v>120</v>
      </c>
      <c r="D33" s="38" t="s">
        <v>117</v>
      </c>
      <c r="E33" s="38" t="s">
        <v>340</v>
      </c>
      <c r="F33" s="38" t="s">
        <v>120</v>
      </c>
      <c r="G33" s="38" t="s">
        <v>193</v>
      </c>
      <c r="H33" s="38" t="s">
        <v>190</v>
      </c>
      <c r="I33" s="81">
        <f>'Доходы прил 1'!H29</f>
        <v>0</v>
      </c>
    </row>
    <row r="34" spans="1:9" ht="15.75" customHeight="1" hidden="1">
      <c r="A34" s="37" t="s">
        <v>276</v>
      </c>
      <c r="B34" s="38" t="s">
        <v>243</v>
      </c>
      <c r="C34" s="38" t="s">
        <v>120</v>
      </c>
      <c r="D34" s="38" t="s">
        <v>117</v>
      </c>
      <c r="E34" s="38" t="s">
        <v>340</v>
      </c>
      <c r="F34" s="38" t="s">
        <v>120</v>
      </c>
      <c r="G34" s="38" t="s">
        <v>194</v>
      </c>
      <c r="H34" s="38" t="s">
        <v>190</v>
      </c>
      <c r="I34" s="81">
        <f>'Доходы прил 1'!H30</f>
        <v>0</v>
      </c>
    </row>
    <row r="35" spans="1:9" ht="68.25" customHeight="1" hidden="1">
      <c r="A35" s="37" t="s">
        <v>157</v>
      </c>
      <c r="B35" s="38" t="s">
        <v>243</v>
      </c>
      <c r="C35" s="38" t="s">
        <v>120</v>
      </c>
      <c r="D35" s="38" t="s">
        <v>117</v>
      </c>
      <c r="E35" s="38" t="s">
        <v>250</v>
      </c>
      <c r="F35" s="38" t="s">
        <v>120</v>
      </c>
      <c r="G35" s="38" t="s">
        <v>244</v>
      </c>
      <c r="H35" s="38" t="s">
        <v>190</v>
      </c>
      <c r="I35" s="81">
        <f>I36</f>
        <v>0</v>
      </c>
    </row>
    <row r="36" spans="1:9" ht="24.75" customHeight="1" hidden="1">
      <c r="A36" s="37" t="s">
        <v>273</v>
      </c>
      <c r="B36" s="38" t="s">
        <v>243</v>
      </c>
      <c r="C36" s="38" t="s">
        <v>120</v>
      </c>
      <c r="D36" s="38" t="s">
        <v>117</v>
      </c>
      <c r="E36" s="38" t="s">
        <v>250</v>
      </c>
      <c r="F36" s="38" t="s">
        <v>120</v>
      </c>
      <c r="G36" s="38" t="s">
        <v>191</v>
      </c>
      <c r="H36" s="38" t="s">
        <v>190</v>
      </c>
      <c r="I36" s="81">
        <f>'Доходы прил 1'!H31</f>
        <v>0</v>
      </c>
    </row>
    <row r="37" spans="1:9" ht="37.5" customHeight="1" hidden="1">
      <c r="A37" s="37" t="s">
        <v>354</v>
      </c>
      <c r="B37" s="38" t="s">
        <v>243</v>
      </c>
      <c r="C37" s="38" t="s">
        <v>120</v>
      </c>
      <c r="D37" s="38" t="s">
        <v>117</v>
      </c>
      <c r="E37" s="38" t="s">
        <v>361</v>
      </c>
      <c r="F37" s="38" t="s">
        <v>120</v>
      </c>
      <c r="G37" s="38" t="s">
        <v>244</v>
      </c>
      <c r="H37" s="38" t="s">
        <v>190</v>
      </c>
      <c r="I37" s="81">
        <f>I38</f>
        <v>0</v>
      </c>
    </row>
    <row r="38" spans="1:9" ht="37.5" customHeight="1" hidden="1">
      <c r="A38" s="37" t="s">
        <v>354</v>
      </c>
      <c r="B38" s="38" t="s">
        <v>243</v>
      </c>
      <c r="C38" s="38" t="s">
        <v>120</v>
      </c>
      <c r="D38" s="38" t="s">
        <v>117</v>
      </c>
      <c r="E38" s="38" t="s">
        <v>361</v>
      </c>
      <c r="F38" s="38" t="s">
        <v>120</v>
      </c>
      <c r="G38" s="38" t="s">
        <v>191</v>
      </c>
      <c r="H38" s="38" t="s">
        <v>190</v>
      </c>
      <c r="I38" s="81">
        <f>'Доходы прил 1'!H32</f>
        <v>0</v>
      </c>
    </row>
    <row r="39" spans="1:9" ht="35.25" customHeight="1">
      <c r="A39" s="37" t="s">
        <v>538</v>
      </c>
      <c r="B39" s="38" t="s">
        <v>243</v>
      </c>
      <c r="C39" s="38" t="s">
        <v>121</v>
      </c>
      <c r="D39" s="38" t="s">
        <v>118</v>
      </c>
      <c r="E39" s="38" t="s">
        <v>116</v>
      </c>
      <c r="F39" s="38" t="s">
        <v>118</v>
      </c>
      <c r="G39" s="38"/>
      <c r="H39" s="38" t="s">
        <v>116</v>
      </c>
      <c r="I39" s="81">
        <f>I40</f>
        <v>933013.82</v>
      </c>
    </row>
    <row r="40" spans="1:9" ht="37.5" customHeight="1">
      <c r="A40" s="37" t="s">
        <v>539</v>
      </c>
      <c r="B40" s="38" t="s">
        <v>243</v>
      </c>
      <c r="C40" s="38" t="s">
        <v>121</v>
      </c>
      <c r="D40" s="38" t="s">
        <v>117</v>
      </c>
      <c r="E40" s="38" t="s">
        <v>116</v>
      </c>
      <c r="F40" s="38" t="s">
        <v>120</v>
      </c>
      <c r="G40" s="38"/>
      <c r="H40" s="38" t="s">
        <v>190</v>
      </c>
      <c r="I40" s="81">
        <f>I41+I42+I43+I44</f>
        <v>933013.82</v>
      </c>
    </row>
    <row r="41" spans="1:9" ht="45">
      <c r="A41" s="37" t="s">
        <v>734</v>
      </c>
      <c r="B41" s="38" t="s">
        <v>243</v>
      </c>
      <c r="C41" s="38" t="s">
        <v>121</v>
      </c>
      <c r="D41" s="38" t="s">
        <v>117</v>
      </c>
      <c r="E41" s="38" t="s">
        <v>534</v>
      </c>
      <c r="F41" s="38" t="s">
        <v>120</v>
      </c>
      <c r="G41" s="38" t="s">
        <v>119</v>
      </c>
      <c r="H41" s="38" t="s">
        <v>190</v>
      </c>
      <c r="I41" s="81">
        <f>'Доходы прил 1'!H33</f>
        <v>325251.5</v>
      </c>
    </row>
    <row r="42" spans="1:9" ht="56.25">
      <c r="A42" s="37" t="s">
        <v>735</v>
      </c>
      <c r="B42" s="38" t="s">
        <v>243</v>
      </c>
      <c r="C42" s="38" t="s">
        <v>121</v>
      </c>
      <c r="D42" s="38" t="s">
        <v>117</v>
      </c>
      <c r="E42" s="38" t="s">
        <v>535</v>
      </c>
      <c r="F42" s="38" t="s">
        <v>120</v>
      </c>
      <c r="G42" s="38" t="s">
        <v>119</v>
      </c>
      <c r="H42" s="38" t="s">
        <v>190</v>
      </c>
      <c r="I42" s="81">
        <f>'Доходы прил 1'!H34</f>
        <v>8811.33</v>
      </c>
    </row>
    <row r="43" spans="1:9" ht="45">
      <c r="A43" s="37" t="s">
        <v>467</v>
      </c>
      <c r="B43" s="38" t="s">
        <v>243</v>
      </c>
      <c r="C43" s="38" t="s">
        <v>121</v>
      </c>
      <c r="D43" s="38" t="s">
        <v>117</v>
      </c>
      <c r="E43" s="38" t="s">
        <v>536</v>
      </c>
      <c r="F43" s="38" t="s">
        <v>120</v>
      </c>
      <c r="G43" s="38" t="s">
        <v>119</v>
      </c>
      <c r="H43" s="38" t="s">
        <v>190</v>
      </c>
      <c r="I43" s="81">
        <f>'Доходы прил 1'!H35</f>
        <v>640784.07</v>
      </c>
    </row>
    <row r="44" spans="1:9" ht="33.75">
      <c r="A44" s="37" t="s">
        <v>468</v>
      </c>
      <c r="B44" s="38" t="s">
        <v>243</v>
      </c>
      <c r="C44" s="38" t="s">
        <v>121</v>
      </c>
      <c r="D44" s="38" t="s">
        <v>117</v>
      </c>
      <c r="E44" s="38" t="s">
        <v>537</v>
      </c>
      <c r="F44" s="38" t="s">
        <v>120</v>
      </c>
      <c r="G44" s="38" t="s">
        <v>119</v>
      </c>
      <c r="H44" s="38" t="s">
        <v>190</v>
      </c>
      <c r="I44" s="81">
        <f>'Доходы прил 1'!H36</f>
        <v>-41833.08</v>
      </c>
    </row>
    <row r="45" spans="1:9" ht="13.5" customHeight="1">
      <c r="A45" s="37" t="s">
        <v>158</v>
      </c>
      <c r="B45" s="38" t="s">
        <v>243</v>
      </c>
      <c r="C45" s="38" t="s">
        <v>138</v>
      </c>
      <c r="D45" s="38" t="s">
        <v>118</v>
      </c>
      <c r="E45" s="38" t="s">
        <v>116</v>
      </c>
      <c r="F45" s="38" t="s">
        <v>118</v>
      </c>
      <c r="G45" s="38" t="s">
        <v>244</v>
      </c>
      <c r="H45" s="38" t="s">
        <v>116</v>
      </c>
      <c r="I45" s="81">
        <f>I46+I77</f>
        <v>8255155.353999999</v>
      </c>
    </row>
    <row r="46" spans="1:9" ht="25.5" customHeight="1">
      <c r="A46" s="37" t="s">
        <v>695</v>
      </c>
      <c r="B46" s="38" t="s">
        <v>243</v>
      </c>
      <c r="C46" s="38" t="s">
        <v>138</v>
      </c>
      <c r="D46" s="38" t="s">
        <v>120</v>
      </c>
      <c r="E46" s="38" t="s">
        <v>116</v>
      </c>
      <c r="F46" s="38" t="s">
        <v>118</v>
      </c>
      <c r="G46" s="38" t="s">
        <v>244</v>
      </c>
      <c r="H46" s="38" t="s">
        <v>190</v>
      </c>
      <c r="I46" s="81">
        <f>I47+I59+I70+I53</f>
        <v>8250035.899999999</v>
      </c>
    </row>
    <row r="47" spans="1:9" ht="24" customHeight="1">
      <c r="A47" s="37" t="s">
        <v>696</v>
      </c>
      <c r="B47" s="38" t="s">
        <v>243</v>
      </c>
      <c r="C47" s="38" t="s">
        <v>138</v>
      </c>
      <c r="D47" s="38" t="s">
        <v>120</v>
      </c>
      <c r="E47" s="38" t="s">
        <v>245</v>
      </c>
      <c r="F47" s="38" t="s">
        <v>120</v>
      </c>
      <c r="G47" s="38" t="s">
        <v>244</v>
      </c>
      <c r="H47" s="38" t="s">
        <v>190</v>
      </c>
      <c r="I47" s="81">
        <f>I48+I49+I50</f>
        <v>7398709.96</v>
      </c>
    </row>
    <row r="48" spans="1:9" ht="24" customHeight="1">
      <c r="A48" s="37" t="s">
        <v>273</v>
      </c>
      <c r="B48" s="38" t="s">
        <v>243</v>
      </c>
      <c r="C48" s="38" t="s">
        <v>138</v>
      </c>
      <c r="D48" s="38" t="s">
        <v>120</v>
      </c>
      <c r="E48" s="38" t="s">
        <v>381</v>
      </c>
      <c r="F48" s="38" t="s">
        <v>120</v>
      </c>
      <c r="G48" s="38" t="s">
        <v>191</v>
      </c>
      <c r="H48" s="38" t="s">
        <v>190</v>
      </c>
      <c r="I48" s="81">
        <f>'Доходы прил 1'!H38</f>
        <v>7355602.72</v>
      </c>
    </row>
    <row r="49" spans="1:9" ht="24" customHeight="1">
      <c r="A49" s="37" t="s">
        <v>274</v>
      </c>
      <c r="B49" s="38" t="s">
        <v>243</v>
      </c>
      <c r="C49" s="38" t="s">
        <v>138</v>
      </c>
      <c r="D49" s="38" t="s">
        <v>120</v>
      </c>
      <c r="E49" s="38" t="s">
        <v>381</v>
      </c>
      <c r="F49" s="38" t="s">
        <v>120</v>
      </c>
      <c r="G49" s="38" t="s">
        <v>634</v>
      </c>
      <c r="H49" s="38" t="s">
        <v>190</v>
      </c>
      <c r="I49" s="81">
        <f>'Доходы прил 1'!H39</f>
        <v>40907.24</v>
      </c>
    </row>
    <row r="50" spans="1:9" ht="25.5" customHeight="1">
      <c r="A50" s="37" t="s">
        <v>421</v>
      </c>
      <c r="B50" s="38" t="s">
        <v>243</v>
      </c>
      <c r="C50" s="38" t="s">
        <v>138</v>
      </c>
      <c r="D50" s="38" t="s">
        <v>120</v>
      </c>
      <c r="E50" s="38" t="s">
        <v>381</v>
      </c>
      <c r="F50" s="38" t="s">
        <v>120</v>
      </c>
      <c r="G50" s="38" t="s">
        <v>193</v>
      </c>
      <c r="H50" s="38" t="s">
        <v>190</v>
      </c>
      <c r="I50" s="81">
        <f>'Доходы прил 1'!H40</f>
        <v>2200</v>
      </c>
    </row>
    <row r="51" spans="1:9" ht="60" customHeight="1" hidden="1" thickBot="1">
      <c r="A51" s="49" t="s">
        <v>239</v>
      </c>
      <c r="B51" s="147" t="s">
        <v>240</v>
      </c>
      <c r="C51" s="147"/>
      <c r="D51" s="147"/>
      <c r="E51" s="147"/>
      <c r="F51" s="147"/>
      <c r="G51" s="50" t="s">
        <v>241</v>
      </c>
      <c r="H51" s="50" t="s">
        <v>184</v>
      </c>
      <c r="I51" s="82" t="s">
        <v>185</v>
      </c>
    </row>
    <row r="52" spans="1:9" ht="15.75" customHeight="1" hidden="1" thickBot="1">
      <c r="A52" s="52">
        <v>1</v>
      </c>
      <c r="B52" s="147">
        <v>2</v>
      </c>
      <c r="C52" s="147"/>
      <c r="D52" s="147"/>
      <c r="E52" s="147"/>
      <c r="F52" s="147"/>
      <c r="G52" s="51">
        <v>3</v>
      </c>
      <c r="H52" s="51">
        <v>4</v>
      </c>
      <c r="I52" s="82">
        <v>5</v>
      </c>
    </row>
    <row r="53" spans="1:9" ht="33" customHeight="1">
      <c r="A53" s="37" t="s">
        <v>740</v>
      </c>
      <c r="B53" s="38" t="s">
        <v>243</v>
      </c>
      <c r="C53" s="38" t="s">
        <v>138</v>
      </c>
      <c r="D53" s="38" t="s">
        <v>120</v>
      </c>
      <c r="E53" s="38" t="s">
        <v>270</v>
      </c>
      <c r="F53" s="38" t="s">
        <v>120</v>
      </c>
      <c r="G53" s="51"/>
      <c r="H53" s="38" t="s">
        <v>190</v>
      </c>
      <c r="I53" s="81">
        <f>I54+I55+I56</f>
        <v>1549.47</v>
      </c>
    </row>
    <row r="54" spans="1:9" ht="24" customHeight="1">
      <c r="A54" s="37" t="s">
        <v>273</v>
      </c>
      <c r="B54" s="38" t="s">
        <v>243</v>
      </c>
      <c r="C54" s="38" t="s">
        <v>138</v>
      </c>
      <c r="D54" s="38" t="s">
        <v>120</v>
      </c>
      <c r="E54" s="38" t="s">
        <v>270</v>
      </c>
      <c r="F54" s="38" t="s">
        <v>120</v>
      </c>
      <c r="G54" s="38" t="s">
        <v>191</v>
      </c>
      <c r="H54" s="38" t="s">
        <v>190</v>
      </c>
      <c r="I54" s="81">
        <f>'Доходы прил 1'!H41</f>
        <v>-90.88</v>
      </c>
    </row>
    <row r="55" spans="1:9" ht="12.75" customHeight="1">
      <c r="A55" s="37" t="s">
        <v>274</v>
      </c>
      <c r="B55" s="38" t="s">
        <v>243</v>
      </c>
      <c r="C55" s="38" t="s">
        <v>138</v>
      </c>
      <c r="D55" s="38" t="s">
        <v>120</v>
      </c>
      <c r="E55" s="38" t="s">
        <v>270</v>
      </c>
      <c r="F55" s="38" t="s">
        <v>120</v>
      </c>
      <c r="G55" s="38" t="s">
        <v>634</v>
      </c>
      <c r="H55" s="38" t="s">
        <v>190</v>
      </c>
      <c r="I55" s="81">
        <f>'Доходы прил 1'!H42</f>
        <v>155.35</v>
      </c>
    </row>
    <row r="56" spans="1:9" ht="27" customHeight="1">
      <c r="A56" s="37" t="s">
        <v>421</v>
      </c>
      <c r="B56" s="38" t="s">
        <v>243</v>
      </c>
      <c r="C56" s="38" t="s">
        <v>138</v>
      </c>
      <c r="D56" s="38" t="s">
        <v>120</v>
      </c>
      <c r="E56" s="38" t="s">
        <v>270</v>
      </c>
      <c r="F56" s="38" t="s">
        <v>120</v>
      </c>
      <c r="G56" s="38" t="s">
        <v>193</v>
      </c>
      <c r="H56" s="38" t="s">
        <v>190</v>
      </c>
      <c r="I56" s="81">
        <f>'Доходы прил 1'!H43</f>
        <v>1485</v>
      </c>
    </row>
    <row r="57" spans="1:9" ht="39" customHeight="1" hidden="1" thickBot="1">
      <c r="A57" s="45" t="s">
        <v>239</v>
      </c>
      <c r="B57" s="148" t="s">
        <v>240</v>
      </c>
      <c r="C57" s="149"/>
      <c r="D57" s="149"/>
      <c r="E57" s="149"/>
      <c r="F57" s="150"/>
      <c r="G57" s="46" t="s">
        <v>241</v>
      </c>
      <c r="H57" s="46" t="s">
        <v>184</v>
      </c>
      <c r="I57" s="35" t="s">
        <v>185</v>
      </c>
    </row>
    <row r="58" spans="1:9" ht="24.75" customHeight="1" hidden="1">
      <c r="A58" s="42">
        <v>1</v>
      </c>
      <c r="B58" s="151">
        <v>2</v>
      </c>
      <c r="C58" s="152"/>
      <c r="D58" s="152"/>
      <c r="E58" s="152"/>
      <c r="F58" s="153"/>
      <c r="G58" s="13">
        <v>3</v>
      </c>
      <c r="H58" s="13">
        <v>4</v>
      </c>
      <c r="I58" s="13">
        <v>5</v>
      </c>
    </row>
    <row r="59" spans="1:9" ht="26.25" customHeight="1">
      <c r="A59" s="37" t="s">
        <v>741</v>
      </c>
      <c r="B59" s="38" t="s">
        <v>243</v>
      </c>
      <c r="C59" s="38" t="s">
        <v>138</v>
      </c>
      <c r="D59" s="38" t="s">
        <v>120</v>
      </c>
      <c r="E59" s="38" t="s">
        <v>251</v>
      </c>
      <c r="F59" s="38" t="s">
        <v>120</v>
      </c>
      <c r="G59" s="38" t="s">
        <v>244</v>
      </c>
      <c r="H59" s="38" t="s">
        <v>190</v>
      </c>
      <c r="I59" s="81">
        <f>I61+I62+I63+I65+I66+I67</f>
        <v>711385.2500000001</v>
      </c>
    </row>
    <row r="60" spans="1:9" ht="26.25" customHeight="1">
      <c r="A60" s="37" t="s">
        <v>741</v>
      </c>
      <c r="B60" s="38" t="s">
        <v>243</v>
      </c>
      <c r="C60" s="38" t="s">
        <v>138</v>
      </c>
      <c r="D60" s="38" t="s">
        <v>120</v>
      </c>
      <c r="E60" s="38" t="s">
        <v>247</v>
      </c>
      <c r="F60" s="38" t="s">
        <v>120</v>
      </c>
      <c r="G60" s="38"/>
      <c r="H60" s="38" t="s">
        <v>190</v>
      </c>
      <c r="I60" s="81">
        <f>I61+I62+I63</f>
        <v>710876.5700000001</v>
      </c>
    </row>
    <row r="61" spans="1:9" ht="27.75" customHeight="1">
      <c r="A61" s="37" t="s">
        <v>273</v>
      </c>
      <c r="B61" s="38" t="s">
        <v>243</v>
      </c>
      <c r="C61" s="38" t="s">
        <v>138</v>
      </c>
      <c r="D61" s="38" t="s">
        <v>120</v>
      </c>
      <c r="E61" s="38" t="s">
        <v>247</v>
      </c>
      <c r="F61" s="38" t="s">
        <v>120</v>
      </c>
      <c r="G61" s="38" t="s">
        <v>191</v>
      </c>
      <c r="H61" s="38" t="s">
        <v>190</v>
      </c>
      <c r="I61" s="81">
        <f>'Доходы прил 1'!H45</f>
        <v>673500.15</v>
      </c>
    </row>
    <row r="62" spans="1:9" ht="14.25" customHeight="1">
      <c r="A62" s="37" t="s">
        <v>274</v>
      </c>
      <c r="B62" s="38" t="s">
        <v>243</v>
      </c>
      <c r="C62" s="38" t="s">
        <v>138</v>
      </c>
      <c r="D62" s="38" t="s">
        <v>120</v>
      </c>
      <c r="E62" s="38" t="s">
        <v>247</v>
      </c>
      <c r="F62" s="38" t="s">
        <v>120</v>
      </c>
      <c r="G62" s="38" t="s">
        <v>634</v>
      </c>
      <c r="H62" s="38" t="s">
        <v>190</v>
      </c>
      <c r="I62" s="81">
        <f>'Доходы прил 1'!H46</f>
        <v>34626.42</v>
      </c>
    </row>
    <row r="63" spans="1:9" ht="27.75" customHeight="1">
      <c r="A63" s="37" t="s">
        <v>421</v>
      </c>
      <c r="B63" s="38" t="s">
        <v>243</v>
      </c>
      <c r="C63" s="38" t="s">
        <v>138</v>
      </c>
      <c r="D63" s="38" t="s">
        <v>120</v>
      </c>
      <c r="E63" s="38" t="s">
        <v>247</v>
      </c>
      <c r="F63" s="38" t="s">
        <v>120</v>
      </c>
      <c r="G63" s="38" t="s">
        <v>193</v>
      </c>
      <c r="H63" s="38" t="s">
        <v>190</v>
      </c>
      <c r="I63" s="81">
        <f>'Доходы прил 1'!H47</f>
        <v>2750</v>
      </c>
    </row>
    <row r="64" spans="1:9" ht="33" customHeight="1">
      <c r="A64" s="37" t="s">
        <v>697</v>
      </c>
      <c r="B64" s="38" t="s">
        <v>243</v>
      </c>
      <c r="C64" s="38" t="s">
        <v>138</v>
      </c>
      <c r="D64" s="38" t="s">
        <v>120</v>
      </c>
      <c r="E64" s="38" t="s">
        <v>248</v>
      </c>
      <c r="F64" s="38" t="s">
        <v>120</v>
      </c>
      <c r="G64" s="38"/>
      <c r="H64" s="38" t="s">
        <v>190</v>
      </c>
      <c r="I64" s="81">
        <f>I65+I66+I67</f>
        <v>508.68</v>
      </c>
    </row>
    <row r="65" spans="1:9" ht="14.25" customHeight="1" hidden="1">
      <c r="A65" s="37" t="s">
        <v>273</v>
      </c>
      <c r="B65" s="38" t="s">
        <v>243</v>
      </c>
      <c r="C65" s="38" t="s">
        <v>138</v>
      </c>
      <c r="D65" s="38" t="s">
        <v>120</v>
      </c>
      <c r="E65" s="38" t="s">
        <v>248</v>
      </c>
      <c r="F65" s="38" t="s">
        <v>120</v>
      </c>
      <c r="G65" s="38" t="s">
        <v>191</v>
      </c>
      <c r="H65" s="38" t="s">
        <v>190</v>
      </c>
      <c r="I65" s="81">
        <f>'Доходы прил 1'!H48</f>
        <v>0</v>
      </c>
    </row>
    <row r="66" spans="1:9" ht="13.5" customHeight="1">
      <c r="A66" s="37" t="s">
        <v>274</v>
      </c>
      <c r="B66" s="38" t="s">
        <v>243</v>
      </c>
      <c r="C66" s="38" t="s">
        <v>138</v>
      </c>
      <c r="D66" s="38" t="s">
        <v>120</v>
      </c>
      <c r="E66" s="38" t="s">
        <v>248</v>
      </c>
      <c r="F66" s="38" t="s">
        <v>120</v>
      </c>
      <c r="G66" s="38" t="s">
        <v>634</v>
      </c>
      <c r="H66" s="38" t="s">
        <v>190</v>
      </c>
      <c r="I66" s="81">
        <f>'Доходы прил 1'!H49</f>
        <v>508.68</v>
      </c>
    </row>
    <row r="67" spans="1:9" ht="24.75" customHeight="1" hidden="1">
      <c r="A67" s="37" t="s">
        <v>275</v>
      </c>
      <c r="B67" s="38" t="s">
        <v>243</v>
      </c>
      <c r="C67" s="38" t="s">
        <v>138</v>
      </c>
      <c r="D67" s="38" t="s">
        <v>120</v>
      </c>
      <c r="E67" s="38" t="s">
        <v>248</v>
      </c>
      <c r="F67" s="38" t="s">
        <v>120</v>
      </c>
      <c r="G67" s="38" t="s">
        <v>193</v>
      </c>
      <c r="H67" s="38" t="s">
        <v>190</v>
      </c>
      <c r="I67" s="81">
        <f>'Доходы прил 1'!H50</f>
        <v>0</v>
      </c>
    </row>
    <row r="68" spans="1:9" ht="15" customHeight="1" hidden="1">
      <c r="A68" s="37" t="s">
        <v>159</v>
      </c>
      <c r="B68" s="38" t="s">
        <v>243</v>
      </c>
      <c r="C68" s="38" t="s">
        <v>138</v>
      </c>
      <c r="D68" s="38" t="s">
        <v>121</v>
      </c>
      <c r="E68" s="38" t="s">
        <v>244</v>
      </c>
      <c r="F68" s="38" t="s">
        <v>244</v>
      </c>
      <c r="G68" s="38" t="s">
        <v>244</v>
      </c>
      <c r="H68" s="38" t="s">
        <v>244</v>
      </c>
      <c r="I68" s="81">
        <v>0</v>
      </c>
    </row>
    <row r="69" spans="1:9" ht="15" customHeight="1" hidden="1">
      <c r="A69" s="37" t="s">
        <v>159</v>
      </c>
      <c r="B69" s="38" t="s">
        <v>243</v>
      </c>
      <c r="C69" s="38" t="s">
        <v>138</v>
      </c>
      <c r="D69" s="38" t="s">
        <v>121</v>
      </c>
      <c r="E69" s="38" t="s">
        <v>116</v>
      </c>
      <c r="F69" s="38" t="s">
        <v>244</v>
      </c>
      <c r="G69" s="38" t="s">
        <v>244</v>
      </c>
      <c r="H69" s="38" t="s">
        <v>244</v>
      </c>
      <c r="I69" s="81">
        <v>0</v>
      </c>
    </row>
    <row r="70" spans="1:9" ht="24.75" customHeight="1">
      <c r="A70" s="37" t="s">
        <v>698</v>
      </c>
      <c r="B70" s="38" t="s">
        <v>243</v>
      </c>
      <c r="C70" s="38" t="s">
        <v>138</v>
      </c>
      <c r="D70" s="38" t="s">
        <v>120</v>
      </c>
      <c r="E70" s="38" t="s">
        <v>250</v>
      </c>
      <c r="F70" s="38" t="s">
        <v>120</v>
      </c>
      <c r="G70" s="38"/>
      <c r="H70" s="38" t="s">
        <v>190</v>
      </c>
      <c r="I70" s="81">
        <f>I73+I74+I75+I76</f>
        <v>138391.22</v>
      </c>
    </row>
    <row r="71" spans="1:9" ht="39" customHeight="1" hidden="1" thickBot="1">
      <c r="A71" s="45" t="s">
        <v>239</v>
      </c>
      <c r="B71" s="148" t="s">
        <v>240</v>
      </c>
      <c r="C71" s="149"/>
      <c r="D71" s="149"/>
      <c r="E71" s="149"/>
      <c r="F71" s="150"/>
      <c r="G71" s="46" t="s">
        <v>241</v>
      </c>
      <c r="H71" s="46" t="s">
        <v>184</v>
      </c>
      <c r="I71" s="35" t="s">
        <v>185</v>
      </c>
    </row>
    <row r="72" spans="1:9" ht="24.75" customHeight="1" hidden="1">
      <c r="A72" s="42">
        <v>1</v>
      </c>
      <c r="B72" s="151">
        <v>2</v>
      </c>
      <c r="C72" s="152"/>
      <c r="D72" s="152"/>
      <c r="E72" s="152"/>
      <c r="F72" s="153"/>
      <c r="G72" s="13">
        <v>3</v>
      </c>
      <c r="H72" s="13">
        <v>4</v>
      </c>
      <c r="I72" s="13">
        <v>5</v>
      </c>
    </row>
    <row r="73" spans="1:9" ht="15" customHeight="1">
      <c r="A73" s="37" t="s">
        <v>273</v>
      </c>
      <c r="B73" s="38" t="s">
        <v>243</v>
      </c>
      <c r="C73" s="38" t="s">
        <v>138</v>
      </c>
      <c r="D73" s="38" t="s">
        <v>120</v>
      </c>
      <c r="E73" s="38" t="s">
        <v>250</v>
      </c>
      <c r="F73" s="38" t="s">
        <v>120</v>
      </c>
      <c r="G73" s="38" t="s">
        <v>191</v>
      </c>
      <c r="H73" s="38" t="s">
        <v>190</v>
      </c>
      <c r="I73" s="81">
        <f>'Доходы прил 1'!H51</f>
        <v>136484.33</v>
      </c>
    </row>
    <row r="74" spans="1:9" ht="15" customHeight="1">
      <c r="A74" s="37" t="s">
        <v>274</v>
      </c>
      <c r="B74" s="38" t="s">
        <v>243</v>
      </c>
      <c r="C74" s="38" t="s">
        <v>138</v>
      </c>
      <c r="D74" s="38" t="s">
        <v>120</v>
      </c>
      <c r="E74" s="38" t="s">
        <v>250</v>
      </c>
      <c r="F74" s="38" t="s">
        <v>120</v>
      </c>
      <c r="G74" s="38" t="s">
        <v>634</v>
      </c>
      <c r="H74" s="38" t="s">
        <v>190</v>
      </c>
      <c r="I74" s="81">
        <f>'Доходы прил 1'!H52</f>
        <v>777.95</v>
      </c>
    </row>
    <row r="75" spans="1:9" ht="22.5">
      <c r="A75" s="37" t="s">
        <v>421</v>
      </c>
      <c r="B75" s="38" t="s">
        <v>243</v>
      </c>
      <c r="C75" s="38" t="s">
        <v>138</v>
      </c>
      <c r="D75" s="38" t="s">
        <v>120</v>
      </c>
      <c r="E75" s="38" t="s">
        <v>250</v>
      </c>
      <c r="F75" s="38" t="s">
        <v>120</v>
      </c>
      <c r="G75" s="38" t="s">
        <v>193</v>
      </c>
      <c r="H75" s="38" t="s">
        <v>190</v>
      </c>
      <c r="I75" s="81">
        <v>1127.12</v>
      </c>
    </row>
    <row r="76" spans="1:9" ht="15" customHeight="1">
      <c r="A76" s="37" t="s">
        <v>422</v>
      </c>
      <c r="B76" s="38" t="s">
        <v>243</v>
      </c>
      <c r="C76" s="38" t="s">
        <v>138</v>
      </c>
      <c r="D76" s="38" t="s">
        <v>120</v>
      </c>
      <c r="E76" s="38" t="s">
        <v>250</v>
      </c>
      <c r="F76" s="38" t="s">
        <v>120</v>
      </c>
      <c r="G76" s="38" t="s">
        <v>194</v>
      </c>
      <c r="H76" s="38" t="s">
        <v>190</v>
      </c>
      <c r="I76" s="81">
        <v>1.82</v>
      </c>
    </row>
    <row r="77" spans="1:9" ht="15" customHeight="1">
      <c r="A77" s="37" t="s">
        <v>159</v>
      </c>
      <c r="B77" s="38" t="s">
        <v>243</v>
      </c>
      <c r="C77" s="38" t="s">
        <v>138</v>
      </c>
      <c r="D77" s="38" t="s">
        <v>121</v>
      </c>
      <c r="E77" s="38" t="s">
        <v>116</v>
      </c>
      <c r="F77" s="38" t="s">
        <v>120</v>
      </c>
      <c r="G77" s="38" t="s">
        <v>244</v>
      </c>
      <c r="H77" s="38" t="s">
        <v>244</v>
      </c>
      <c r="I77" s="81">
        <f>I79+I80</f>
        <v>5119.454</v>
      </c>
    </row>
    <row r="78" spans="1:9" ht="15" customHeight="1" hidden="1">
      <c r="A78" s="37" t="s">
        <v>246</v>
      </c>
      <c r="B78" s="38" t="s">
        <v>243</v>
      </c>
      <c r="C78" s="38" t="s">
        <v>138</v>
      </c>
      <c r="D78" s="38" t="s">
        <v>121</v>
      </c>
      <c r="E78" s="38" t="s">
        <v>116</v>
      </c>
      <c r="F78" s="38" t="s">
        <v>120</v>
      </c>
      <c r="G78" s="38" t="s">
        <v>119</v>
      </c>
      <c r="H78" s="38" t="s">
        <v>244</v>
      </c>
      <c r="I78" s="81">
        <v>0</v>
      </c>
    </row>
    <row r="79" spans="1:9" ht="25.5" customHeight="1">
      <c r="A79" s="37" t="s">
        <v>273</v>
      </c>
      <c r="B79" s="38" t="s">
        <v>243</v>
      </c>
      <c r="C79" s="38" t="s">
        <v>138</v>
      </c>
      <c r="D79" s="38" t="s">
        <v>121</v>
      </c>
      <c r="E79" s="38" t="s">
        <v>245</v>
      </c>
      <c r="F79" s="38" t="s">
        <v>120</v>
      </c>
      <c r="G79" s="38" t="s">
        <v>191</v>
      </c>
      <c r="H79" s="38" t="s">
        <v>190</v>
      </c>
      <c r="I79" s="81">
        <f>'Доходы прил 1'!H56</f>
        <v>5119.454</v>
      </c>
    </row>
    <row r="80" spans="1:9" ht="13.5" customHeight="1" hidden="1">
      <c r="A80" s="37" t="s">
        <v>274</v>
      </c>
      <c r="B80" s="38" t="s">
        <v>243</v>
      </c>
      <c r="C80" s="38" t="s">
        <v>138</v>
      </c>
      <c r="D80" s="38" t="s">
        <v>121</v>
      </c>
      <c r="E80" s="38" t="s">
        <v>245</v>
      </c>
      <c r="F80" s="38" t="s">
        <v>120</v>
      </c>
      <c r="G80" s="38" t="s">
        <v>192</v>
      </c>
      <c r="H80" s="38" t="s">
        <v>190</v>
      </c>
      <c r="I80" s="81">
        <f>'Доходы прил 1'!H57</f>
        <v>0</v>
      </c>
    </row>
    <row r="81" spans="1:9" s="86" customFormat="1" ht="13.5" customHeight="1">
      <c r="A81" s="115" t="s">
        <v>160</v>
      </c>
      <c r="B81" s="116" t="s">
        <v>243</v>
      </c>
      <c r="C81" s="116" t="s">
        <v>122</v>
      </c>
      <c r="D81" s="116" t="s">
        <v>118</v>
      </c>
      <c r="E81" s="116" t="s">
        <v>116</v>
      </c>
      <c r="F81" s="116" t="s">
        <v>118</v>
      </c>
      <c r="G81" s="116" t="s">
        <v>244</v>
      </c>
      <c r="H81" s="116" t="s">
        <v>116</v>
      </c>
      <c r="I81" s="121">
        <f>I82+I87+I99</f>
        <v>11644534.87</v>
      </c>
    </row>
    <row r="82" spans="1:9" ht="15" customHeight="1">
      <c r="A82" s="37" t="s">
        <v>699</v>
      </c>
      <c r="B82" s="38" t="s">
        <v>243</v>
      </c>
      <c r="C82" s="38" t="s">
        <v>122</v>
      </c>
      <c r="D82" s="38" t="s">
        <v>120</v>
      </c>
      <c r="E82" s="38" t="s">
        <v>249</v>
      </c>
      <c r="F82" s="38" t="s">
        <v>329</v>
      </c>
      <c r="G82" s="38" t="s">
        <v>244</v>
      </c>
      <c r="H82" s="38" t="s">
        <v>190</v>
      </c>
      <c r="I82" s="81">
        <f>I83+I84+I86</f>
        <v>546726.84</v>
      </c>
    </row>
    <row r="83" spans="1:9" ht="26.25" customHeight="1">
      <c r="A83" s="37" t="s">
        <v>273</v>
      </c>
      <c r="B83" s="38" t="s">
        <v>243</v>
      </c>
      <c r="C83" s="38" t="s">
        <v>122</v>
      </c>
      <c r="D83" s="38" t="s">
        <v>120</v>
      </c>
      <c r="E83" s="38" t="s">
        <v>249</v>
      </c>
      <c r="F83" s="38" t="s">
        <v>329</v>
      </c>
      <c r="G83" s="38" t="s">
        <v>191</v>
      </c>
      <c r="H83" s="38" t="s">
        <v>190</v>
      </c>
      <c r="I83" s="81">
        <f>'Доходы прил 1'!H58</f>
        <v>524347.52</v>
      </c>
    </row>
    <row r="84" spans="1:9" ht="15.75" customHeight="1">
      <c r="A84" s="37" t="s">
        <v>274</v>
      </c>
      <c r="B84" s="38" t="s">
        <v>243</v>
      </c>
      <c r="C84" s="38" t="s">
        <v>122</v>
      </c>
      <c r="D84" s="38" t="s">
        <v>120</v>
      </c>
      <c r="E84" s="38" t="s">
        <v>249</v>
      </c>
      <c r="F84" s="38" t="s">
        <v>329</v>
      </c>
      <c r="G84" s="38" t="s">
        <v>634</v>
      </c>
      <c r="H84" s="38" t="s">
        <v>190</v>
      </c>
      <c r="I84" s="81">
        <f>'Доходы прил 1'!H59</f>
        <v>22379.32</v>
      </c>
    </row>
    <row r="85" spans="1:9" ht="18" customHeight="1" hidden="1">
      <c r="A85" s="37" t="s">
        <v>276</v>
      </c>
      <c r="B85" s="38" t="s">
        <v>243</v>
      </c>
      <c r="C85" s="38" t="s">
        <v>122</v>
      </c>
      <c r="D85" s="38" t="s">
        <v>120</v>
      </c>
      <c r="E85" s="38" t="s">
        <v>249</v>
      </c>
      <c r="F85" s="38" t="s">
        <v>329</v>
      </c>
      <c r="G85" s="38" t="s">
        <v>194</v>
      </c>
      <c r="H85" s="38" t="s">
        <v>190</v>
      </c>
      <c r="I85" s="81" t="e">
        <f>'Доходы прил 1'!#REF!</f>
        <v>#REF!</v>
      </c>
    </row>
    <row r="86" spans="1:9" ht="18" customHeight="1" hidden="1">
      <c r="A86" s="37" t="s">
        <v>422</v>
      </c>
      <c r="B86" s="38" t="s">
        <v>243</v>
      </c>
      <c r="C86" s="38" t="s">
        <v>122</v>
      </c>
      <c r="D86" s="38" t="s">
        <v>120</v>
      </c>
      <c r="E86" s="38" t="s">
        <v>249</v>
      </c>
      <c r="F86" s="38" t="s">
        <v>329</v>
      </c>
      <c r="G86" s="38" t="s">
        <v>194</v>
      </c>
      <c r="H86" s="38" t="s">
        <v>190</v>
      </c>
      <c r="I86" s="81">
        <f>'Доходы прил 1'!H61</f>
        <v>0</v>
      </c>
    </row>
    <row r="87" spans="1:9" ht="23.25" customHeight="1">
      <c r="A87" s="37" t="s">
        <v>701</v>
      </c>
      <c r="B87" s="38" t="s">
        <v>243</v>
      </c>
      <c r="C87" s="38" t="s">
        <v>122</v>
      </c>
      <c r="D87" s="38" t="s">
        <v>122</v>
      </c>
      <c r="E87" s="38" t="s">
        <v>700</v>
      </c>
      <c r="F87" s="38" t="s">
        <v>329</v>
      </c>
      <c r="G87" s="38" t="s">
        <v>244</v>
      </c>
      <c r="H87" s="38" t="s">
        <v>190</v>
      </c>
      <c r="I87" s="81">
        <f>I88+I89+I98</f>
        <v>9226270.79</v>
      </c>
    </row>
    <row r="88" spans="1:9" ht="25.5" customHeight="1">
      <c r="A88" s="37" t="s">
        <v>273</v>
      </c>
      <c r="B88" s="38" t="s">
        <v>243</v>
      </c>
      <c r="C88" s="38" t="s">
        <v>122</v>
      </c>
      <c r="D88" s="38" t="s">
        <v>122</v>
      </c>
      <c r="E88" s="38" t="s">
        <v>700</v>
      </c>
      <c r="F88" s="38" t="s">
        <v>329</v>
      </c>
      <c r="G88" s="38" t="s">
        <v>191</v>
      </c>
      <c r="H88" s="38" t="s">
        <v>190</v>
      </c>
      <c r="I88" s="81">
        <f>'Доходы прил 1'!H62</f>
        <v>9175735.65</v>
      </c>
    </row>
    <row r="89" spans="1:9" ht="16.5" customHeight="1">
      <c r="A89" s="37" t="s">
        <v>274</v>
      </c>
      <c r="B89" s="38" t="s">
        <v>243</v>
      </c>
      <c r="C89" s="38" t="s">
        <v>122</v>
      </c>
      <c r="D89" s="38" t="s">
        <v>122</v>
      </c>
      <c r="E89" s="38" t="s">
        <v>700</v>
      </c>
      <c r="F89" s="38" t="s">
        <v>329</v>
      </c>
      <c r="G89" s="38" t="s">
        <v>634</v>
      </c>
      <c r="H89" s="38" t="s">
        <v>190</v>
      </c>
      <c r="I89" s="81">
        <f>'Доходы прил 1'!H63</f>
        <v>49527.61</v>
      </c>
    </row>
    <row r="90" spans="1:9" ht="27" customHeight="1" hidden="1">
      <c r="A90" s="37"/>
      <c r="B90" s="38" t="s">
        <v>243</v>
      </c>
      <c r="C90" s="38" t="s">
        <v>122</v>
      </c>
      <c r="D90" s="38" t="s">
        <v>122</v>
      </c>
      <c r="E90" s="38" t="s">
        <v>254</v>
      </c>
      <c r="F90" s="38" t="s">
        <v>329</v>
      </c>
      <c r="G90" s="38" t="s">
        <v>192</v>
      </c>
      <c r="H90" s="38" t="s">
        <v>190</v>
      </c>
      <c r="I90" s="81"/>
    </row>
    <row r="91" spans="1:9" ht="16.5" customHeight="1" hidden="1">
      <c r="A91" s="37" t="s">
        <v>274</v>
      </c>
      <c r="B91" s="38" t="s">
        <v>243</v>
      </c>
      <c r="C91" s="38" t="s">
        <v>122</v>
      </c>
      <c r="D91" s="38" t="s">
        <v>122</v>
      </c>
      <c r="E91" s="38" t="s">
        <v>254</v>
      </c>
      <c r="F91" s="38" t="s">
        <v>329</v>
      </c>
      <c r="G91" s="38" t="s">
        <v>192</v>
      </c>
      <c r="H91" s="38" t="s">
        <v>190</v>
      </c>
      <c r="I91" s="81"/>
    </row>
    <row r="92" spans="1:9" ht="17.25" customHeight="1" hidden="1">
      <c r="A92" s="37" t="s">
        <v>276</v>
      </c>
      <c r="B92" s="38" t="s">
        <v>243</v>
      </c>
      <c r="C92" s="38" t="s">
        <v>122</v>
      </c>
      <c r="D92" s="38" t="s">
        <v>122</v>
      </c>
      <c r="E92" s="38" t="s">
        <v>254</v>
      </c>
      <c r="F92" s="38" t="s">
        <v>329</v>
      </c>
      <c r="G92" s="38" t="s">
        <v>192</v>
      </c>
      <c r="H92" s="38" t="s">
        <v>190</v>
      </c>
      <c r="I92" s="81">
        <f>'Доходы прил 1'!H60</f>
        <v>0</v>
      </c>
    </row>
    <row r="93" spans="1:9" ht="23.25" customHeight="1" hidden="1">
      <c r="A93" s="37" t="s">
        <v>253</v>
      </c>
      <c r="B93" s="38" t="s">
        <v>243</v>
      </c>
      <c r="C93" s="38" t="s">
        <v>122</v>
      </c>
      <c r="D93" s="38" t="s">
        <v>122</v>
      </c>
      <c r="E93" s="38" t="s">
        <v>254</v>
      </c>
      <c r="F93" s="38" t="s">
        <v>329</v>
      </c>
      <c r="G93" s="38" t="s">
        <v>192</v>
      </c>
      <c r="H93" s="38" t="s">
        <v>190</v>
      </c>
      <c r="I93" s="81"/>
    </row>
    <row r="94" spans="1:9" ht="25.5" customHeight="1" hidden="1">
      <c r="A94" s="37" t="s">
        <v>205</v>
      </c>
      <c r="B94" s="38" t="s">
        <v>243</v>
      </c>
      <c r="C94" s="38" t="s">
        <v>122</v>
      </c>
      <c r="D94" s="38" t="s">
        <v>122</v>
      </c>
      <c r="E94" s="38" t="s">
        <v>254</v>
      </c>
      <c r="F94" s="38" t="s">
        <v>329</v>
      </c>
      <c r="G94" s="38" t="s">
        <v>192</v>
      </c>
      <c r="H94" s="38" t="s">
        <v>190</v>
      </c>
      <c r="I94" s="81"/>
    </row>
    <row r="95" spans="1:9" ht="27" customHeight="1" hidden="1">
      <c r="A95" s="37" t="s">
        <v>273</v>
      </c>
      <c r="B95" s="38" t="s">
        <v>243</v>
      </c>
      <c r="C95" s="38" t="s">
        <v>122</v>
      </c>
      <c r="D95" s="38" t="s">
        <v>122</v>
      </c>
      <c r="E95" s="38" t="s">
        <v>254</v>
      </c>
      <c r="F95" s="38" t="s">
        <v>329</v>
      </c>
      <c r="G95" s="38" t="s">
        <v>192</v>
      </c>
      <c r="H95" s="38" t="s">
        <v>190</v>
      </c>
      <c r="I95" s="81"/>
    </row>
    <row r="96" spans="1:9" ht="16.5" customHeight="1" hidden="1">
      <c r="A96" s="37" t="s">
        <v>274</v>
      </c>
      <c r="B96" s="38" t="s">
        <v>243</v>
      </c>
      <c r="C96" s="38" t="s">
        <v>122</v>
      </c>
      <c r="D96" s="38" t="s">
        <v>122</v>
      </c>
      <c r="E96" s="38" t="s">
        <v>254</v>
      </c>
      <c r="F96" s="38" t="s">
        <v>329</v>
      </c>
      <c r="G96" s="38" t="s">
        <v>192</v>
      </c>
      <c r="H96" s="38" t="s">
        <v>190</v>
      </c>
      <c r="I96" s="81"/>
    </row>
    <row r="97" spans="1:9" ht="24" customHeight="1" hidden="1">
      <c r="A97" s="37" t="s">
        <v>275</v>
      </c>
      <c r="B97" s="38" t="s">
        <v>243</v>
      </c>
      <c r="C97" s="38" t="s">
        <v>122</v>
      </c>
      <c r="D97" s="38" t="s">
        <v>122</v>
      </c>
      <c r="E97" s="38" t="s">
        <v>254</v>
      </c>
      <c r="F97" s="38" t="s">
        <v>329</v>
      </c>
      <c r="G97" s="38" t="s">
        <v>192</v>
      </c>
      <c r="H97" s="38" t="s">
        <v>190</v>
      </c>
      <c r="I97" s="81"/>
    </row>
    <row r="98" spans="1:9" ht="24" customHeight="1">
      <c r="A98" s="37" t="s">
        <v>453</v>
      </c>
      <c r="B98" s="38" t="s">
        <v>243</v>
      </c>
      <c r="C98" s="38" t="s">
        <v>122</v>
      </c>
      <c r="D98" s="38" t="s">
        <v>122</v>
      </c>
      <c r="E98" s="38" t="s">
        <v>700</v>
      </c>
      <c r="F98" s="38" t="s">
        <v>329</v>
      </c>
      <c r="G98" s="38" t="s">
        <v>193</v>
      </c>
      <c r="H98" s="38" t="s">
        <v>190</v>
      </c>
      <c r="I98" s="81">
        <f>'Доходы прил 1'!H64</f>
        <v>1007.53</v>
      </c>
    </row>
    <row r="99" spans="1:9" ht="26.25" customHeight="1">
      <c r="A99" s="37" t="s">
        <v>702</v>
      </c>
      <c r="B99" s="38" t="s">
        <v>243</v>
      </c>
      <c r="C99" s="38" t="s">
        <v>122</v>
      </c>
      <c r="D99" s="38" t="s">
        <v>122</v>
      </c>
      <c r="E99" s="38" t="s">
        <v>703</v>
      </c>
      <c r="F99" s="38" t="s">
        <v>329</v>
      </c>
      <c r="G99" s="38" t="s">
        <v>244</v>
      </c>
      <c r="H99" s="38" t="s">
        <v>190</v>
      </c>
      <c r="I99" s="81">
        <f>I100+I101+I102</f>
        <v>1871537.24</v>
      </c>
    </row>
    <row r="100" spans="1:9" ht="25.5" customHeight="1">
      <c r="A100" s="37" t="s">
        <v>273</v>
      </c>
      <c r="B100" s="38" t="s">
        <v>243</v>
      </c>
      <c r="C100" s="38" t="s">
        <v>122</v>
      </c>
      <c r="D100" s="38" t="s">
        <v>122</v>
      </c>
      <c r="E100" s="38" t="s">
        <v>703</v>
      </c>
      <c r="F100" s="38" t="s">
        <v>329</v>
      </c>
      <c r="G100" s="38" t="s">
        <v>191</v>
      </c>
      <c r="H100" s="38" t="s">
        <v>190</v>
      </c>
      <c r="I100" s="81">
        <f>'Доходы прил 1'!H65</f>
        <v>1854752.35</v>
      </c>
    </row>
    <row r="101" spans="1:9" ht="14.25" customHeight="1">
      <c r="A101" s="37" t="s">
        <v>274</v>
      </c>
      <c r="B101" s="38" t="s">
        <v>243</v>
      </c>
      <c r="C101" s="38" t="s">
        <v>122</v>
      </c>
      <c r="D101" s="38" t="s">
        <v>122</v>
      </c>
      <c r="E101" s="38" t="s">
        <v>703</v>
      </c>
      <c r="F101" s="38" t="s">
        <v>329</v>
      </c>
      <c r="G101" s="38" t="s">
        <v>634</v>
      </c>
      <c r="H101" s="38" t="s">
        <v>190</v>
      </c>
      <c r="I101" s="81">
        <f>'Доходы прил 1'!H66</f>
        <v>16784.89</v>
      </c>
    </row>
    <row r="102" spans="1:9" ht="26.25" customHeight="1" hidden="1">
      <c r="A102" s="37" t="s">
        <v>453</v>
      </c>
      <c r="B102" s="38" t="s">
        <v>243</v>
      </c>
      <c r="C102" s="38" t="s">
        <v>122</v>
      </c>
      <c r="D102" s="38" t="s">
        <v>122</v>
      </c>
      <c r="E102" s="38" t="s">
        <v>255</v>
      </c>
      <c r="F102" s="38" t="s">
        <v>329</v>
      </c>
      <c r="G102" s="38" t="s">
        <v>193</v>
      </c>
      <c r="H102" s="38" t="s">
        <v>190</v>
      </c>
      <c r="I102" s="81">
        <f>'Доходы прил 1'!H69</f>
        <v>0</v>
      </c>
    </row>
    <row r="103" spans="1:9" ht="19.5" customHeight="1" hidden="1">
      <c r="A103" s="37" t="s">
        <v>276</v>
      </c>
      <c r="B103" s="38" t="s">
        <v>243</v>
      </c>
      <c r="C103" s="38" t="s">
        <v>122</v>
      </c>
      <c r="D103" s="38" t="s">
        <v>122</v>
      </c>
      <c r="E103" s="38" t="s">
        <v>255</v>
      </c>
      <c r="F103" s="38" t="s">
        <v>137</v>
      </c>
      <c r="G103" s="38" t="s">
        <v>194</v>
      </c>
      <c r="H103" s="38" t="s">
        <v>190</v>
      </c>
      <c r="I103" s="81" t="e">
        <f>'Доходы прил 1'!#REF!</f>
        <v>#REF!</v>
      </c>
    </row>
    <row r="104" spans="1:9" ht="13.5" customHeight="1">
      <c r="A104" s="37" t="s">
        <v>161</v>
      </c>
      <c r="B104" s="38" t="s">
        <v>243</v>
      </c>
      <c r="C104" s="38" t="s">
        <v>123</v>
      </c>
      <c r="D104" s="38" t="s">
        <v>118</v>
      </c>
      <c r="E104" s="38" t="s">
        <v>116</v>
      </c>
      <c r="F104" s="38" t="s">
        <v>118</v>
      </c>
      <c r="G104" s="38" t="s">
        <v>244</v>
      </c>
      <c r="H104" s="38" t="s">
        <v>116</v>
      </c>
      <c r="I104" s="81">
        <f>I105</f>
        <v>37332.64</v>
      </c>
    </row>
    <row r="105" spans="1:9" ht="47.25" customHeight="1">
      <c r="A105" s="37" t="s">
        <v>208</v>
      </c>
      <c r="B105" s="38" t="s">
        <v>243</v>
      </c>
      <c r="C105" s="38" t="s">
        <v>123</v>
      </c>
      <c r="D105" s="38" t="s">
        <v>256</v>
      </c>
      <c r="E105" s="38" t="s">
        <v>251</v>
      </c>
      <c r="F105" s="38" t="s">
        <v>120</v>
      </c>
      <c r="G105" s="38" t="s">
        <v>244</v>
      </c>
      <c r="H105" s="38" t="s">
        <v>190</v>
      </c>
      <c r="I105" s="81">
        <f>I107+I106</f>
        <v>37332.64</v>
      </c>
    </row>
    <row r="106" spans="1:9" ht="25.5" customHeight="1">
      <c r="A106" s="37" t="s">
        <v>277</v>
      </c>
      <c r="B106" s="38" t="s">
        <v>243</v>
      </c>
      <c r="C106" s="38" t="s">
        <v>123</v>
      </c>
      <c r="D106" s="38" t="s">
        <v>256</v>
      </c>
      <c r="E106" s="38" t="s">
        <v>251</v>
      </c>
      <c r="F106" s="38" t="s">
        <v>120</v>
      </c>
      <c r="G106" s="38" t="s">
        <v>191</v>
      </c>
      <c r="H106" s="38" t="s">
        <v>190</v>
      </c>
      <c r="I106" s="81">
        <f>'Доходы прил 1'!H67</f>
        <v>12418.04</v>
      </c>
    </row>
    <row r="107" spans="1:9" ht="17.25" customHeight="1">
      <c r="A107" s="37" t="s">
        <v>278</v>
      </c>
      <c r="B107" s="38" t="s">
        <v>243</v>
      </c>
      <c r="C107" s="38" t="s">
        <v>123</v>
      </c>
      <c r="D107" s="38" t="s">
        <v>256</v>
      </c>
      <c r="E107" s="38" t="s">
        <v>251</v>
      </c>
      <c r="F107" s="38" t="s">
        <v>120</v>
      </c>
      <c r="G107" s="38" t="s">
        <v>194</v>
      </c>
      <c r="H107" s="38" t="s">
        <v>190</v>
      </c>
      <c r="I107" s="81">
        <f>'Доходы прил 1'!H70</f>
        <v>24914.6</v>
      </c>
    </row>
    <row r="108" spans="1:9" ht="25.5" customHeight="1" hidden="1">
      <c r="A108" s="37" t="s">
        <v>162</v>
      </c>
      <c r="B108" s="38" t="s">
        <v>243</v>
      </c>
      <c r="C108" s="38" t="s">
        <v>257</v>
      </c>
      <c r="D108" s="38" t="s">
        <v>118</v>
      </c>
      <c r="E108" s="38" t="s">
        <v>116</v>
      </c>
      <c r="F108" s="38" t="s">
        <v>118</v>
      </c>
      <c r="G108" s="38" t="s">
        <v>244</v>
      </c>
      <c r="H108" s="38" t="s">
        <v>190</v>
      </c>
      <c r="I108" s="81">
        <f>I109</f>
        <v>0</v>
      </c>
    </row>
    <row r="109" spans="1:9" ht="16.5" customHeight="1" hidden="1">
      <c r="A109" s="37" t="s">
        <v>163</v>
      </c>
      <c r="B109" s="38" t="s">
        <v>243</v>
      </c>
      <c r="C109" s="38" t="s">
        <v>257</v>
      </c>
      <c r="D109" s="38" t="s">
        <v>256</v>
      </c>
      <c r="E109" s="38" t="s">
        <v>250</v>
      </c>
      <c r="F109" s="38" t="s">
        <v>137</v>
      </c>
      <c r="G109" s="38" t="s">
        <v>244</v>
      </c>
      <c r="H109" s="38" t="s">
        <v>190</v>
      </c>
      <c r="I109" s="81">
        <f>SUM(I110:I112)</f>
        <v>0</v>
      </c>
    </row>
    <row r="110" spans="1:9" ht="25.5" customHeight="1" hidden="1">
      <c r="A110" s="37" t="s">
        <v>273</v>
      </c>
      <c r="B110" s="38" t="s">
        <v>243</v>
      </c>
      <c r="C110" s="38" t="s">
        <v>257</v>
      </c>
      <c r="D110" s="38" t="s">
        <v>256</v>
      </c>
      <c r="E110" s="38" t="s">
        <v>423</v>
      </c>
      <c r="F110" s="38" t="s">
        <v>137</v>
      </c>
      <c r="G110" s="38" t="s">
        <v>191</v>
      </c>
      <c r="H110" s="38" t="s">
        <v>190</v>
      </c>
      <c r="I110" s="81">
        <f>'Доходы прил 1'!H72</f>
        <v>0</v>
      </c>
    </row>
    <row r="111" spans="1:9" ht="15.75" customHeight="1" hidden="1">
      <c r="A111" s="37" t="s">
        <v>274</v>
      </c>
      <c r="B111" s="38" t="s">
        <v>243</v>
      </c>
      <c r="C111" s="38" t="s">
        <v>257</v>
      </c>
      <c r="D111" s="38" t="s">
        <v>256</v>
      </c>
      <c r="E111" s="38" t="s">
        <v>423</v>
      </c>
      <c r="F111" s="38" t="s">
        <v>137</v>
      </c>
      <c r="G111" s="38" t="s">
        <v>192</v>
      </c>
      <c r="H111" s="38" t="s">
        <v>190</v>
      </c>
      <c r="I111" s="81">
        <f>'Доходы прил 1'!H73</f>
        <v>0</v>
      </c>
    </row>
    <row r="112" spans="1:9" ht="27.75" customHeight="1" hidden="1">
      <c r="A112" s="37" t="s">
        <v>275</v>
      </c>
      <c r="B112" s="38" t="s">
        <v>243</v>
      </c>
      <c r="C112" s="38" t="s">
        <v>257</v>
      </c>
      <c r="D112" s="38" t="s">
        <v>256</v>
      </c>
      <c r="E112" s="38" t="s">
        <v>250</v>
      </c>
      <c r="F112" s="38" t="s">
        <v>137</v>
      </c>
      <c r="G112" s="38" t="s">
        <v>193</v>
      </c>
      <c r="H112" s="38" t="s">
        <v>190</v>
      </c>
      <c r="I112" s="81">
        <f>'Доходы прил 1'!H74</f>
        <v>0</v>
      </c>
    </row>
    <row r="113" spans="1:9" ht="24" customHeight="1">
      <c r="A113" s="37" t="s">
        <v>164</v>
      </c>
      <c r="B113" s="38" t="s">
        <v>243</v>
      </c>
      <c r="C113" s="38" t="s">
        <v>258</v>
      </c>
      <c r="D113" s="38" t="s">
        <v>118</v>
      </c>
      <c r="E113" s="38" t="s">
        <v>116</v>
      </c>
      <c r="F113" s="38" t="s">
        <v>118</v>
      </c>
      <c r="G113" s="38" t="s">
        <v>244</v>
      </c>
      <c r="H113" s="38" t="s">
        <v>116</v>
      </c>
      <c r="I113" s="121">
        <f>I114+I128+I125</f>
        <v>3725679.96</v>
      </c>
    </row>
    <row r="114" spans="1:9" ht="47.25" customHeight="1">
      <c r="A114" s="37" t="s">
        <v>704</v>
      </c>
      <c r="B114" s="38" t="s">
        <v>243</v>
      </c>
      <c r="C114" s="38" t="s">
        <v>258</v>
      </c>
      <c r="D114" s="38" t="s">
        <v>138</v>
      </c>
      <c r="E114" s="38" t="s">
        <v>116</v>
      </c>
      <c r="F114" s="38" t="s">
        <v>118</v>
      </c>
      <c r="G114" s="38" t="s">
        <v>244</v>
      </c>
      <c r="H114" s="38" t="s">
        <v>214</v>
      </c>
      <c r="I114" s="121">
        <f>I117+I121+I119+I123</f>
        <v>2811897.1</v>
      </c>
    </row>
    <row r="115" spans="1:9" ht="60" customHeight="1" hidden="1" thickBot="1">
      <c r="A115" s="49" t="s">
        <v>239</v>
      </c>
      <c r="B115" s="147" t="s">
        <v>240</v>
      </c>
      <c r="C115" s="147"/>
      <c r="D115" s="147"/>
      <c r="E115" s="147"/>
      <c r="F115" s="147"/>
      <c r="G115" s="50" t="s">
        <v>241</v>
      </c>
      <c r="H115" s="50" t="s">
        <v>184</v>
      </c>
      <c r="I115" s="82" t="s">
        <v>185</v>
      </c>
    </row>
    <row r="116" spans="1:9" ht="15.75" customHeight="1" hidden="1" thickBot="1">
      <c r="A116" s="52">
        <v>1</v>
      </c>
      <c r="B116" s="147">
        <v>2</v>
      </c>
      <c r="C116" s="147"/>
      <c r="D116" s="147"/>
      <c r="E116" s="147"/>
      <c r="F116" s="147"/>
      <c r="G116" s="51">
        <v>3</v>
      </c>
      <c r="H116" s="51">
        <v>4</v>
      </c>
      <c r="I116" s="82">
        <v>5</v>
      </c>
    </row>
    <row r="117" spans="1:9" ht="48" customHeight="1">
      <c r="A117" s="37" t="s">
        <v>279</v>
      </c>
      <c r="B117" s="38" t="s">
        <v>243</v>
      </c>
      <c r="C117" s="38" t="s">
        <v>258</v>
      </c>
      <c r="D117" s="38" t="s">
        <v>138</v>
      </c>
      <c r="E117" s="38" t="s">
        <v>245</v>
      </c>
      <c r="F117" s="38" t="s">
        <v>118</v>
      </c>
      <c r="G117" s="38" t="s">
        <v>244</v>
      </c>
      <c r="H117" s="38" t="s">
        <v>214</v>
      </c>
      <c r="I117" s="121">
        <f>I118</f>
        <v>319553.65</v>
      </c>
    </row>
    <row r="118" spans="1:9" ht="48" customHeight="1">
      <c r="A118" s="37" t="s">
        <v>279</v>
      </c>
      <c r="B118" s="38" t="s">
        <v>243</v>
      </c>
      <c r="C118" s="38" t="s">
        <v>258</v>
      </c>
      <c r="D118" s="38" t="s">
        <v>138</v>
      </c>
      <c r="E118" s="38" t="s">
        <v>254</v>
      </c>
      <c r="F118" s="38" t="s">
        <v>329</v>
      </c>
      <c r="G118" s="38" t="s">
        <v>119</v>
      </c>
      <c r="H118" s="38" t="s">
        <v>214</v>
      </c>
      <c r="I118" s="81">
        <v>319553.65</v>
      </c>
    </row>
    <row r="119" spans="1:9" ht="48" customHeight="1">
      <c r="A119" s="37" t="s">
        <v>705</v>
      </c>
      <c r="B119" s="38" t="s">
        <v>243</v>
      </c>
      <c r="C119" s="38" t="s">
        <v>258</v>
      </c>
      <c r="D119" s="38" t="s">
        <v>138</v>
      </c>
      <c r="E119" s="38" t="s">
        <v>251</v>
      </c>
      <c r="F119" s="38" t="s">
        <v>118</v>
      </c>
      <c r="G119" s="38"/>
      <c r="H119" s="38" t="s">
        <v>214</v>
      </c>
      <c r="I119" s="81">
        <f>I120</f>
        <v>706142.27</v>
      </c>
    </row>
    <row r="120" spans="1:9" ht="48" customHeight="1">
      <c r="A120" s="37" t="s">
        <v>669</v>
      </c>
      <c r="B120" s="38" t="s">
        <v>243</v>
      </c>
      <c r="C120" s="38" t="s">
        <v>258</v>
      </c>
      <c r="D120" s="38" t="s">
        <v>138</v>
      </c>
      <c r="E120" s="38" t="s">
        <v>454</v>
      </c>
      <c r="F120" s="38" t="s">
        <v>329</v>
      </c>
      <c r="G120" s="38" t="s">
        <v>119</v>
      </c>
      <c r="H120" s="38" t="s">
        <v>214</v>
      </c>
      <c r="I120" s="81">
        <f>'Доходы прил 1'!H78</f>
        <v>706142.27</v>
      </c>
    </row>
    <row r="121" spans="1:9" ht="56.25">
      <c r="A121" s="37" t="s">
        <v>706</v>
      </c>
      <c r="B121" s="38" t="s">
        <v>243</v>
      </c>
      <c r="C121" s="38" t="s">
        <v>258</v>
      </c>
      <c r="D121" s="38" t="s">
        <v>138</v>
      </c>
      <c r="E121" s="38" t="s">
        <v>249</v>
      </c>
      <c r="F121" s="38" t="s">
        <v>118</v>
      </c>
      <c r="G121" s="38" t="s">
        <v>244</v>
      </c>
      <c r="H121" s="38" t="s">
        <v>214</v>
      </c>
      <c r="I121" s="81">
        <f>I122</f>
        <v>-206</v>
      </c>
    </row>
    <row r="122" spans="1:9" ht="45">
      <c r="A122" s="37" t="s">
        <v>707</v>
      </c>
      <c r="B122" s="38" t="s">
        <v>243</v>
      </c>
      <c r="C122" s="38" t="s">
        <v>258</v>
      </c>
      <c r="D122" s="38" t="s">
        <v>138</v>
      </c>
      <c r="E122" s="38" t="s">
        <v>259</v>
      </c>
      <c r="F122" s="38" t="s">
        <v>329</v>
      </c>
      <c r="G122" s="38" t="s">
        <v>119</v>
      </c>
      <c r="H122" s="38" t="s">
        <v>214</v>
      </c>
      <c r="I122" s="81">
        <f>'Доходы прил 1'!H79</f>
        <v>-206</v>
      </c>
    </row>
    <row r="123" spans="1:9" ht="22.5">
      <c r="A123" s="37" t="s">
        <v>710</v>
      </c>
      <c r="B123" s="38" t="s">
        <v>243</v>
      </c>
      <c r="C123" s="38" t="s">
        <v>258</v>
      </c>
      <c r="D123" s="38" t="s">
        <v>138</v>
      </c>
      <c r="E123" s="38" t="s">
        <v>361</v>
      </c>
      <c r="F123" s="38" t="s">
        <v>118</v>
      </c>
      <c r="G123" s="38"/>
      <c r="H123" s="38" t="s">
        <v>214</v>
      </c>
      <c r="I123" s="81">
        <f>I124</f>
        <v>1786407.18</v>
      </c>
    </row>
    <row r="124" spans="1:9" ht="22.5">
      <c r="A124" s="37" t="s">
        <v>672</v>
      </c>
      <c r="B124" s="38" t="s">
        <v>243</v>
      </c>
      <c r="C124" s="38" t="s">
        <v>258</v>
      </c>
      <c r="D124" s="38" t="s">
        <v>138</v>
      </c>
      <c r="E124" s="38" t="s">
        <v>708</v>
      </c>
      <c r="F124" s="38" t="s">
        <v>329</v>
      </c>
      <c r="G124" s="38" t="s">
        <v>119</v>
      </c>
      <c r="H124" s="38" t="s">
        <v>214</v>
      </c>
      <c r="I124" s="81">
        <f>'Доходы прил 1'!H80</f>
        <v>1786407.18</v>
      </c>
    </row>
    <row r="125" spans="1:9" ht="12.75">
      <c r="A125" s="37" t="s">
        <v>709</v>
      </c>
      <c r="B125" s="38" t="s">
        <v>243</v>
      </c>
      <c r="C125" s="38" t="s">
        <v>258</v>
      </c>
      <c r="D125" s="38" t="s">
        <v>271</v>
      </c>
      <c r="E125" s="38" t="s">
        <v>116</v>
      </c>
      <c r="F125" s="38" t="s">
        <v>118</v>
      </c>
      <c r="G125" s="38"/>
      <c r="H125" s="38" t="s">
        <v>214</v>
      </c>
      <c r="I125" s="81">
        <f>I126</f>
        <v>3338.21</v>
      </c>
    </row>
    <row r="126" spans="1:9" ht="33.75">
      <c r="A126" s="37" t="s">
        <v>711</v>
      </c>
      <c r="B126" s="38" t="s">
        <v>243</v>
      </c>
      <c r="C126" s="38" t="s">
        <v>258</v>
      </c>
      <c r="D126" s="38" t="s">
        <v>271</v>
      </c>
      <c r="E126" s="38" t="s">
        <v>245</v>
      </c>
      <c r="F126" s="38" t="s">
        <v>118</v>
      </c>
      <c r="G126" s="38"/>
      <c r="H126" s="38" t="s">
        <v>214</v>
      </c>
      <c r="I126" s="81">
        <f>I127</f>
        <v>3338.21</v>
      </c>
    </row>
    <row r="127" spans="1:9" ht="33.75">
      <c r="A127" s="37" t="s">
        <v>673</v>
      </c>
      <c r="B127" s="38" t="s">
        <v>243</v>
      </c>
      <c r="C127" s="38" t="s">
        <v>258</v>
      </c>
      <c r="D127" s="38" t="s">
        <v>271</v>
      </c>
      <c r="E127" s="38" t="s">
        <v>269</v>
      </c>
      <c r="F127" s="38" t="s">
        <v>329</v>
      </c>
      <c r="G127" s="38" t="s">
        <v>119</v>
      </c>
      <c r="H127" s="38" t="s">
        <v>214</v>
      </c>
      <c r="I127" s="81">
        <f>'Доходы прил 1'!H81</f>
        <v>3338.21</v>
      </c>
    </row>
    <row r="128" spans="1:9" ht="48.75" customHeight="1">
      <c r="A128" s="37" t="s">
        <v>382</v>
      </c>
      <c r="B128" s="38" t="s">
        <v>243</v>
      </c>
      <c r="C128" s="38" t="s">
        <v>258</v>
      </c>
      <c r="D128" s="38" t="s">
        <v>257</v>
      </c>
      <c r="E128" s="38" t="s">
        <v>116</v>
      </c>
      <c r="F128" s="38" t="s">
        <v>118</v>
      </c>
      <c r="G128" s="38" t="s">
        <v>244</v>
      </c>
      <c r="H128" s="38" t="s">
        <v>214</v>
      </c>
      <c r="I128" s="81">
        <f>I129</f>
        <v>910444.65</v>
      </c>
    </row>
    <row r="129" spans="1:9" ht="45.75" customHeight="1">
      <c r="A129" s="37" t="s">
        <v>382</v>
      </c>
      <c r="B129" s="38" t="s">
        <v>243</v>
      </c>
      <c r="C129" s="38" t="s">
        <v>258</v>
      </c>
      <c r="D129" s="38" t="s">
        <v>257</v>
      </c>
      <c r="E129" s="38" t="s">
        <v>712</v>
      </c>
      <c r="F129" s="38" t="s">
        <v>329</v>
      </c>
      <c r="G129" s="38" t="s">
        <v>119</v>
      </c>
      <c r="H129" s="38" t="s">
        <v>214</v>
      </c>
      <c r="I129" s="81">
        <f>'Доходы прил 1'!H82</f>
        <v>910444.65</v>
      </c>
    </row>
    <row r="130" spans="1:9" ht="27" customHeight="1">
      <c r="A130" s="37" t="s">
        <v>341</v>
      </c>
      <c r="B130" s="38" t="s">
        <v>243</v>
      </c>
      <c r="C130" s="38" t="s">
        <v>329</v>
      </c>
      <c r="D130" s="38" t="s">
        <v>118</v>
      </c>
      <c r="E130" s="38" t="s">
        <v>116</v>
      </c>
      <c r="F130" s="38" t="s">
        <v>118</v>
      </c>
      <c r="G130" s="38" t="s">
        <v>244</v>
      </c>
      <c r="H130" s="38" t="s">
        <v>116</v>
      </c>
      <c r="I130" s="81">
        <f>I131+I134</f>
        <v>172852</v>
      </c>
    </row>
    <row r="131" spans="1:9" ht="21.75" customHeight="1">
      <c r="A131" s="37" t="s">
        <v>713</v>
      </c>
      <c r="B131" s="38" t="s">
        <v>243</v>
      </c>
      <c r="C131" s="38" t="s">
        <v>329</v>
      </c>
      <c r="D131" s="38" t="s">
        <v>120</v>
      </c>
      <c r="E131" s="38" t="s">
        <v>116</v>
      </c>
      <c r="F131" s="38" t="s">
        <v>118</v>
      </c>
      <c r="G131" s="38" t="s">
        <v>244</v>
      </c>
      <c r="H131" s="38" t="s">
        <v>237</v>
      </c>
      <c r="I131" s="81">
        <f>I133+I132</f>
        <v>162852</v>
      </c>
    </row>
    <row r="132" spans="1:9" ht="33.75">
      <c r="A132" s="37" t="s">
        <v>676</v>
      </c>
      <c r="B132" s="38" t="s">
        <v>243</v>
      </c>
      <c r="C132" s="38" t="s">
        <v>329</v>
      </c>
      <c r="D132" s="38" t="s">
        <v>120</v>
      </c>
      <c r="E132" s="38" t="s">
        <v>714</v>
      </c>
      <c r="F132" s="38" t="s">
        <v>329</v>
      </c>
      <c r="G132" s="38" t="s">
        <v>119</v>
      </c>
      <c r="H132" s="38" t="s">
        <v>237</v>
      </c>
      <c r="I132" s="81">
        <f>'Доходы прил 1'!H83</f>
        <v>127562</v>
      </c>
    </row>
    <row r="133" spans="1:9" ht="26.25" customHeight="1">
      <c r="A133" s="37" t="s">
        <v>424</v>
      </c>
      <c r="B133" s="38" t="s">
        <v>243</v>
      </c>
      <c r="C133" s="38" t="s">
        <v>329</v>
      </c>
      <c r="D133" s="38" t="s">
        <v>120</v>
      </c>
      <c r="E133" s="38" t="s">
        <v>419</v>
      </c>
      <c r="F133" s="38" t="s">
        <v>329</v>
      </c>
      <c r="G133" s="38" t="s">
        <v>119</v>
      </c>
      <c r="H133" s="38" t="s">
        <v>237</v>
      </c>
      <c r="I133" s="81">
        <f>'Доходы прил 1'!H84</f>
        <v>35290</v>
      </c>
    </row>
    <row r="134" spans="1:9" ht="17.25" customHeight="1">
      <c r="A134" s="37" t="s">
        <v>715</v>
      </c>
      <c r="B134" s="38" t="s">
        <v>243</v>
      </c>
      <c r="C134" s="38" t="s">
        <v>329</v>
      </c>
      <c r="D134" s="38" t="s">
        <v>117</v>
      </c>
      <c r="E134" s="38" t="s">
        <v>116</v>
      </c>
      <c r="F134" s="38" t="s">
        <v>118</v>
      </c>
      <c r="G134" s="38" t="s">
        <v>244</v>
      </c>
      <c r="H134" s="38" t="s">
        <v>237</v>
      </c>
      <c r="I134" s="81">
        <f>I135</f>
        <v>10000</v>
      </c>
    </row>
    <row r="135" spans="1:9" ht="18.75" customHeight="1">
      <c r="A135" s="37" t="s">
        <v>716</v>
      </c>
      <c r="B135" s="38" t="s">
        <v>243</v>
      </c>
      <c r="C135" s="38" t="s">
        <v>329</v>
      </c>
      <c r="D135" s="38" t="s">
        <v>117</v>
      </c>
      <c r="E135" s="38" t="s">
        <v>419</v>
      </c>
      <c r="F135" s="38" t="s">
        <v>329</v>
      </c>
      <c r="G135" s="38" t="s">
        <v>119</v>
      </c>
      <c r="H135" s="38" t="s">
        <v>237</v>
      </c>
      <c r="I135" s="81">
        <f>'Доходы прил 1'!H85</f>
        <v>10000</v>
      </c>
    </row>
    <row r="136" spans="1:9" ht="42" customHeight="1" hidden="1" thickBot="1">
      <c r="A136" s="45" t="s">
        <v>239</v>
      </c>
      <c r="B136" s="148" t="s">
        <v>240</v>
      </c>
      <c r="C136" s="149"/>
      <c r="D136" s="149"/>
      <c r="E136" s="149"/>
      <c r="F136" s="150"/>
      <c r="G136" s="46" t="s">
        <v>241</v>
      </c>
      <c r="H136" s="46" t="s">
        <v>184</v>
      </c>
      <c r="I136" s="35" t="s">
        <v>185</v>
      </c>
    </row>
    <row r="137" spans="1:9" ht="15" customHeight="1" hidden="1">
      <c r="A137" s="42">
        <v>1</v>
      </c>
      <c r="B137" s="151">
        <v>2</v>
      </c>
      <c r="C137" s="152"/>
      <c r="D137" s="152"/>
      <c r="E137" s="152"/>
      <c r="F137" s="153"/>
      <c r="G137" s="13">
        <v>3</v>
      </c>
      <c r="H137" s="13">
        <v>4</v>
      </c>
      <c r="I137" s="13">
        <v>5</v>
      </c>
    </row>
    <row r="138" spans="1:9" ht="30.75" customHeight="1">
      <c r="A138" s="37" t="s">
        <v>165</v>
      </c>
      <c r="B138" s="38" t="s">
        <v>243</v>
      </c>
      <c r="C138" s="38" t="s">
        <v>260</v>
      </c>
      <c r="D138" s="38" t="s">
        <v>118</v>
      </c>
      <c r="E138" s="38" t="s">
        <v>116</v>
      </c>
      <c r="F138" s="38" t="s">
        <v>118</v>
      </c>
      <c r="G138" s="38" t="s">
        <v>244</v>
      </c>
      <c r="H138" s="38" t="s">
        <v>116</v>
      </c>
      <c r="I138" s="81">
        <f>I142+I139+I145</f>
        <v>4557352.72</v>
      </c>
    </row>
    <row r="139" spans="1:9" ht="57" customHeight="1">
      <c r="A139" s="37" t="s">
        <v>717</v>
      </c>
      <c r="B139" s="38" t="s">
        <v>243</v>
      </c>
      <c r="C139" s="38" t="s">
        <v>260</v>
      </c>
      <c r="D139" s="38" t="s">
        <v>117</v>
      </c>
      <c r="E139" s="38" t="s">
        <v>118</v>
      </c>
      <c r="F139" s="38" t="s">
        <v>118</v>
      </c>
      <c r="G139" s="38"/>
      <c r="H139" s="38" t="s">
        <v>449</v>
      </c>
      <c r="I139" s="81">
        <f>I140</f>
        <v>1000000</v>
      </c>
    </row>
    <row r="140" spans="1:9" ht="57.75" customHeight="1">
      <c r="A140" s="37" t="s">
        <v>679</v>
      </c>
      <c r="B140" s="38" t="s">
        <v>243</v>
      </c>
      <c r="C140" s="38" t="s">
        <v>260</v>
      </c>
      <c r="D140" s="38" t="s">
        <v>117</v>
      </c>
      <c r="E140" s="38" t="s">
        <v>423</v>
      </c>
      <c r="F140" s="38" t="s">
        <v>329</v>
      </c>
      <c r="G140" s="38" t="s">
        <v>119</v>
      </c>
      <c r="H140" s="38" t="s">
        <v>449</v>
      </c>
      <c r="I140" s="81">
        <f>'Доходы прил 1'!H86</f>
        <v>1000000</v>
      </c>
    </row>
    <row r="141" spans="1:9" ht="22.5">
      <c r="A141" s="37" t="s">
        <v>718</v>
      </c>
      <c r="B141" s="38" t="s">
        <v>243</v>
      </c>
      <c r="C141" s="38" t="s">
        <v>260</v>
      </c>
      <c r="D141" s="38" t="s">
        <v>122</v>
      </c>
      <c r="E141" s="38" t="s">
        <v>118</v>
      </c>
      <c r="F141" s="38" t="s">
        <v>118</v>
      </c>
      <c r="G141" s="38"/>
      <c r="H141" s="38" t="s">
        <v>217</v>
      </c>
      <c r="I141" s="81">
        <f>I142+I145</f>
        <v>3557352.7199999997</v>
      </c>
    </row>
    <row r="142" spans="1:9" ht="26.25" customHeight="1">
      <c r="A142" s="37" t="s">
        <v>425</v>
      </c>
      <c r="B142" s="38" t="s">
        <v>243</v>
      </c>
      <c r="C142" s="38" t="s">
        <v>260</v>
      </c>
      <c r="D142" s="38" t="s">
        <v>122</v>
      </c>
      <c r="E142" s="38" t="s">
        <v>245</v>
      </c>
      <c r="F142" s="38" t="s">
        <v>329</v>
      </c>
      <c r="G142" s="38"/>
      <c r="H142" s="38" t="s">
        <v>217</v>
      </c>
      <c r="I142" s="81">
        <f>I143</f>
        <v>1757352.72</v>
      </c>
    </row>
    <row r="143" spans="1:9" ht="30" customHeight="1">
      <c r="A143" s="37" t="s">
        <v>426</v>
      </c>
      <c r="B143" s="38" t="s">
        <v>243</v>
      </c>
      <c r="C143" s="38" t="s">
        <v>260</v>
      </c>
      <c r="D143" s="38" t="s">
        <v>122</v>
      </c>
      <c r="E143" s="38" t="s">
        <v>254</v>
      </c>
      <c r="F143" s="38" t="s">
        <v>329</v>
      </c>
      <c r="G143" s="38" t="s">
        <v>119</v>
      </c>
      <c r="H143" s="38" t="s">
        <v>217</v>
      </c>
      <c r="I143" s="81">
        <v>1757352.72</v>
      </c>
    </row>
    <row r="144" spans="1:9" ht="38.25" customHeight="1" hidden="1">
      <c r="A144" s="37" t="s">
        <v>272</v>
      </c>
      <c r="B144" s="38" t="s">
        <v>243</v>
      </c>
      <c r="C144" s="38" t="s">
        <v>260</v>
      </c>
      <c r="D144" s="38" t="s">
        <v>122</v>
      </c>
      <c r="E144" s="38" t="s">
        <v>261</v>
      </c>
      <c r="F144" s="38" t="s">
        <v>137</v>
      </c>
      <c r="G144" s="38" t="s">
        <v>119</v>
      </c>
      <c r="H144" s="38" t="s">
        <v>217</v>
      </c>
      <c r="I144" s="81"/>
    </row>
    <row r="145" spans="1:9" ht="35.25" customHeight="1">
      <c r="A145" s="37" t="s">
        <v>719</v>
      </c>
      <c r="B145" s="38" t="s">
        <v>243</v>
      </c>
      <c r="C145" s="38" t="s">
        <v>260</v>
      </c>
      <c r="D145" s="38" t="s">
        <v>122</v>
      </c>
      <c r="E145" s="38" t="s">
        <v>251</v>
      </c>
      <c r="F145" s="38" t="s">
        <v>329</v>
      </c>
      <c r="G145" s="38"/>
      <c r="H145" s="38" t="s">
        <v>217</v>
      </c>
      <c r="I145" s="81">
        <f>I146</f>
        <v>1800000</v>
      </c>
    </row>
    <row r="146" spans="1:9" ht="36" customHeight="1">
      <c r="A146" s="37" t="s">
        <v>681</v>
      </c>
      <c r="B146" s="38" t="s">
        <v>243</v>
      </c>
      <c r="C146" s="38" t="s">
        <v>260</v>
      </c>
      <c r="D146" s="38" t="s">
        <v>122</v>
      </c>
      <c r="E146" s="38" t="s">
        <v>454</v>
      </c>
      <c r="F146" s="38" t="s">
        <v>329</v>
      </c>
      <c r="G146" s="38" t="s">
        <v>119</v>
      </c>
      <c r="H146" s="38" t="s">
        <v>217</v>
      </c>
      <c r="I146" s="81">
        <f>'Доходы прил 1'!H89</f>
        <v>1800000</v>
      </c>
    </row>
    <row r="147" spans="1:9" ht="23.25" customHeight="1" hidden="1">
      <c r="A147" s="37" t="s">
        <v>540</v>
      </c>
      <c r="B147" s="38" t="s">
        <v>243</v>
      </c>
      <c r="C147" s="38" t="s">
        <v>330</v>
      </c>
      <c r="D147" s="38" t="s">
        <v>118</v>
      </c>
      <c r="E147" s="38" t="s">
        <v>116</v>
      </c>
      <c r="F147" s="38" t="s">
        <v>118</v>
      </c>
      <c r="G147" s="38"/>
      <c r="H147" s="38" t="s">
        <v>408</v>
      </c>
      <c r="I147" s="81">
        <f>I150+I148</f>
        <v>0</v>
      </c>
    </row>
    <row r="148" spans="1:9" ht="18.75" customHeight="1" hidden="1">
      <c r="A148" s="37" t="s">
        <v>457</v>
      </c>
      <c r="B148" s="38" t="s">
        <v>243</v>
      </c>
      <c r="C148" s="38" t="s">
        <v>330</v>
      </c>
      <c r="D148" s="38" t="s">
        <v>455</v>
      </c>
      <c r="E148" s="38" t="s">
        <v>116</v>
      </c>
      <c r="F148" s="38" t="s">
        <v>118</v>
      </c>
      <c r="G148" s="38"/>
      <c r="H148" s="38" t="s">
        <v>408</v>
      </c>
      <c r="I148" s="81">
        <f>I149</f>
        <v>0</v>
      </c>
    </row>
    <row r="149" spans="1:9" ht="33" customHeight="1" hidden="1">
      <c r="A149" s="37" t="s">
        <v>444</v>
      </c>
      <c r="B149" s="38" t="s">
        <v>243</v>
      </c>
      <c r="C149" s="38" t="s">
        <v>330</v>
      </c>
      <c r="D149" s="38" t="s">
        <v>456</v>
      </c>
      <c r="E149" s="38" t="s">
        <v>340</v>
      </c>
      <c r="F149" s="38" t="s">
        <v>117</v>
      </c>
      <c r="G149" s="38" t="s">
        <v>119</v>
      </c>
      <c r="H149" s="38" t="s">
        <v>408</v>
      </c>
      <c r="I149" s="81">
        <f>'Доходы прил 1'!H90</f>
        <v>0</v>
      </c>
    </row>
    <row r="150" spans="1:9" ht="18.75" customHeight="1" hidden="1">
      <c r="A150" s="37" t="s">
        <v>427</v>
      </c>
      <c r="B150" s="38" t="s">
        <v>243</v>
      </c>
      <c r="C150" s="38" t="s">
        <v>330</v>
      </c>
      <c r="D150" s="38" t="s">
        <v>420</v>
      </c>
      <c r="E150" s="38" t="s">
        <v>116</v>
      </c>
      <c r="F150" s="38" t="s">
        <v>118</v>
      </c>
      <c r="G150" s="38"/>
      <c r="H150" s="38" t="s">
        <v>408</v>
      </c>
      <c r="I150" s="81">
        <f>I151</f>
        <v>0</v>
      </c>
    </row>
    <row r="151" spans="1:9" ht="26.25" customHeight="1" hidden="1">
      <c r="A151" s="37" t="s">
        <v>409</v>
      </c>
      <c r="B151" s="38" t="s">
        <v>243</v>
      </c>
      <c r="C151" s="38" t="s">
        <v>330</v>
      </c>
      <c r="D151" s="38" t="s">
        <v>420</v>
      </c>
      <c r="E151" s="38" t="s">
        <v>250</v>
      </c>
      <c r="F151" s="38" t="s">
        <v>137</v>
      </c>
      <c r="G151" s="38" t="s">
        <v>119</v>
      </c>
      <c r="H151" s="38" t="s">
        <v>408</v>
      </c>
      <c r="I151" s="81">
        <f>'Доходы прил 1'!H91</f>
        <v>0</v>
      </c>
    </row>
    <row r="152" spans="1:9" ht="15.75" customHeight="1">
      <c r="A152" s="37" t="s">
        <v>166</v>
      </c>
      <c r="B152" s="38" t="s">
        <v>243</v>
      </c>
      <c r="C152" s="38" t="s">
        <v>262</v>
      </c>
      <c r="D152" s="38" t="s">
        <v>118</v>
      </c>
      <c r="E152" s="38" t="s">
        <v>116</v>
      </c>
      <c r="F152" s="38" t="s">
        <v>118</v>
      </c>
      <c r="G152" s="38" t="s">
        <v>244</v>
      </c>
      <c r="H152" s="38" t="s">
        <v>116</v>
      </c>
      <c r="I152" s="121">
        <f>I155+I160</f>
        <v>9987.8</v>
      </c>
    </row>
    <row r="153" spans="1:9" ht="15" customHeight="1" hidden="1">
      <c r="A153" s="37" t="s">
        <v>167</v>
      </c>
      <c r="B153" s="38" t="s">
        <v>243</v>
      </c>
      <c r="C153" s="38" t="s">
        <v>262</v>
      </c>
      <c r="D153" s="38" t="s">
        <v>120</v>
      </c>
      <c r="E153" s="38" t="s">
        <v>116</v>
      </c>
      <c r="F153" s="38" t="s">
        <v>137</v>
      </c>
      <c r="G153" s="38" t="s">
        <v>244</v>
      </c>
      <c r="H153" s="38" t="s">
        <v>219</v>
      </c>
      <c r="I153" s="81">
        <f>I154</f>
        <v>9987.8</v>
      </c>
    </row>
    <row r="154" spans="1:9" ht="16.5" customHeight="1" hidden="1">
      <c r="A154" s="37" t="s">
        <v>168</v>
      </c>
      <c r="B154" s="38" t="s">
        <v>243</v>
      </c>
      <c r="C154" s="38" t="s">
        <v>262</v>
      </c>
      <c r="D154" s="38" t="s">
        <v>120</v>
      </c>
      <c r="E154" s="38" t="s">
        <v>250</v>
      </c>
      <c r="F154" s="38" t="s">
        <v>137</v>
      </c>
      <c r="G154" s="38" t="s">
        <v>119</v>
      </c>
      <c r="H154" s="38" t="s">
        <v>219</v>
      </c>
      <c r="I154" s="81">
        <f>'Доходы прил 1'!H92</f>
        <v>9987.8</v>
      </c>
    </row>
    <row r="155" spans="1:9" ht="16.5" customHeight="1">
      <c r="A155" s="37" t="s">
        <v>167</v>
      </c>
      <c r="B155" s="38" t="s">
        <v>243</v>
      </c>
      <c r="C155" s="38" t="s">
        <v>262</v>
      </c>
      <c r="D155" s="38" t="s">
        <v>138</v>
      </c>
      <c r="E155" s="38" t="s">
        <v>116</v>
      </c>
      <c r="F155" s="38" t="s">
        <v>118</v>
      </c>
      <c r="G155" s="38" t="s">
        <v>244</v>
      </c>
      <c r="H155" s="38" t="s">
        <v>219</v>
      </c>
      <c r="I155" s="121">
        <f>I156</f>
        <v>9987.8</v>
      </c>
    </row>
    <row r="156" spans="1:9" ht="15" customHeight="1">
      <c r="A156" s="37" t="s">
        <v>428</v>
      </c>
      <c r="B156" s="38" t="s">
        <v>243</v>
      </c>
      <c r="C156" s="38" t="s">
        <v>262</v>
      </c>
      <c r="D156" s="38" t="s">
        <v>138</v>
      </c>
      <c r="E156" s="38" t="s">
        <v>250</v>
      </c>
      <c r="F156" s="38" t="s">
        <v>329</v>
      </c>
      <c r="G156" s="38" t="s">
        <v>119</v>
      </c>
      <c r="H156" s="38" t="s">
        <v>219</v>
      </c>
      <c r="I156" s="81">
        <f>'Доходы прил 1'!H92</f>
        <v>9987.8</v>
      </c>
    </row>
    <row r="157" spans="1:9" ht="38.25" customHeight="1" hidden="1">
      <c r="A157" s="37" t="s">
        <v>342</v>
      </c>
      <c r="B157" s="38" t="s">
        <v>243</v>
      </c>
      <c r="C157" s="38" t="s">
        <v>332</v>
      </c>
      <c r="D157" s="38" t="s">
        <v>118</v>
      </c>
      <c r="E157" s="38" t="s">
        <v>116</v>
      </c>
      <c r="F157" s="38" t="s">
        <v>118</v>
      </c>
      <c r="G157" s="38" t="s">
        <v>244</v>
      </c>
      <c r="H157" s="38" t="s">
        <v>224</v>
      </c>
      <c r="I157" s="81">
        <f>I158</f>
        <v>0</v>
      </c>
    </row>
    <row r="158" spans="1:9" ht="27" customHeight="1" hidden="1">
      <c r="A158" s="37" t="s">
        <v>343</v>
      </c>
      <c r="B158" s="38" t="s">
        <v>243</v>
      </c>
      <c r="C158" s="38" t="s">
        <v>332</v>
      </c>
      <c r="D158" s="38" t="s">
        <v>138</v>
      </c>
      <c r="E158" s="38" t="s">
        <v>116</v>
      </c>
      <c r="F158" s="38" t="s">
        <v>137</v>
      </c>
      <c r="G158" s="38" t="s">
        <v>244</v>
      </c>
      <c r="H158" s="38" t="s">
        <v>224</v>
      </c>
      <c r="I158" s="81">
        <f>I159</f>
        <v>0</v>
      </c>
    </row>
    <row r="159" spans="1:9" ht="26.25" customHeight="1" hidden="1">
      <c r="A159" s="37" t="s">
        <v>343</v>
      </c>
      <c r="B159" s="38" t="s">
        <v>243</v>
      </c>
      <c r="C159" s="38" t="s">
        <v>332</v>
      </c>
      <c r="D159" s="38" t="s">
        <v>138</v>
      </c>
      <c r="E159" s="38" t="s">
        <v>116</v>
      </c>
      <c r="F159" s="38" t="s">
        <v>137</v>
      </c>
      <c r="G159" s="38" t="s">
        <v>356</v>
      </c>
      <c r="H159" s="38" t="s">
        <v>224</v>
      </c>
      <c r="I159" s="81">
        <f>'Доходы прил 1'!H94</f>
        <v>0</v>
      </c>
    </row>
    <row r="160" spans="1:9" ht="18.75" customHeight="1" hidden="1">
      <c r="A160" s="37" t="s">
        <v>169</v>
      </c>
      <c r="B160" s="38" t="s">
        <v>243</v>
      </c>
      <c r="C160" s="38" t="s">
        <v>262</v>
      </c>
      <c r="D160" s="38" t="s">
        <v>138</v>
      </c>
      <c r="E160" s="38" t="s">
        <v>116</v>
      </c>
      <c r="F160" s="38" t="s">
        <v>137</v>
      </c>
      <c r="G160" s="38"/>
      <c r="H160" s="38" t="s">
        <v>219</v>
      </c>
      <c r="I160" s="81">
        <f>I161</f>
        <v>0</v>
      </c>
    </row>
    <row r="161" spans="1:9" ht="15" customHeight="1" hidden="1">
      <c r="A161" s="37" t="s">
        <v>136</v>
      </c>
      <c r="B161" s="38" t="s">
        <v>243</v>
      </c>
      <c r="C161" s="38" t="s">
        <v>262</v>
      </c>
      <c r="D161" s="38" t="s">
        <v>138</v>
      </c>
      <c r="E161" s="38" t="s">
        <v>250</v>
      </c>
      <c r="F161" s="38" t="s">
        <v>137</v>
      </c>
      <c r="G161" s="38" t="s">
        <v>119</v>
      </c>
      <c r="H161" s="38" t="s">
        <v>219</v>
      </c>
      <c r="I161" s="81">
        <f>'Доходы прил 1'!H93</f>
        <v>0</v>
      </c>
    </row>
    <row r="162" spans="1:9" s="29" customFormat="1" ht="17.25" customHeight="1">
      <c r="A162" s="47" t="s">
        <v>170</v>
      </c>
      <c r="B162" s="48" t="s">
        <v>125</v>
      </c>
      <c r="C162" s="48" t="s">
        <v>118</v>
      </c>
      <c r="D162" s="48" t="s">
        <v>118</v>
      </c>
      <c r="E162" s="48" t="s">
        <v>116</v>
      </c>
      <c r="F162" s="48" t="s">
        <v>118</v>
      </c>
      <c r="G162" s="48" t="s">
        <v>244</v>
      </c>
      <c r="H162" s="48" t="s">
        <v>244</v>
      </c>
      <c r="I162" s="80">
        <f>I163+I189+I191+I197+I194</f>
        <v>42000187.85</v>
      </c>
    </row>
    <row r="163" spans="1:9" ht="35.25" customHeight="1">
      <c r="A163" s="37" t="s">
        <v>720</v>
      </c>
      <c r="B163" s="38" t="s">
        <v>125</v>
      </c>
      <c r="C163" s="38" t="s">
        <v>117</v>
      </c>
      <c r="D163" s="38" t="s">
        <v>118</v>
      </c>
      <c r="E163" s="38" t="s">
        <v>116</v>
      </c>
      <c r="F163" s="38" t="s">
        <v>118</v>
      </c>
      <c r="G163" s="38" t="s">
        <v>244</v>
      </c>
      <c r="H163" s="38" t="s">
        <v>116</v>
      </c>
      <c r="I163" s="81">
        <f>I164+I173+I176+I178</f>
        <v>41608010.16</v>
      </c>
    </row>
    <row r="164" spans="1:9" ht="27" customHeight="1">
      <c r="A164" s="37" t="s">
        <v>721</v>
      </c>
      <c r="B164" s="38" t="s">
        <v>125</v>
      </c>
      <c r="C164" s="38" t="s">
        <v>117</v>
      </c>
      <c r="D164" s="38" t="s">
        <v>120</v>
      </c>
      <c r="E164" s="38" t="s">
        <v>116</v>
      </c>
      <c r="F164" s="38" t="s">
        <v>118</v>
      </c>
      <c r="G164" s="38" t="s">
        <v>244</v>
      </c>
      <c r="H164" s="38" t="s">
        <v>224</v>
      </c>
      <c r="I164" s="81">
        <f>SUM(I165:I166)</f>
        <v>26073812</v>
      </c>
    </row>
    <row r="165" spans="1:9" ht="25.5" customHeight="1">
      <c r="A165" s="37" t="s">
        <v>722</v>
      </c>
      <c r="B165" s="38" t="s">
        <v>125</v>
      </c>
      <c r="C165" s="38" t="s">
        <v>117</v>
      </c>
      <c r="D165" s="38" t="s">
        <v>120</v>
      </c>
      <c r="E165" s="38" t="s">
        <v>263</v>
      </c>
      <c r="F165" s="38" t="s">
        <v>329</v>
      </c>
      <c r="G165" s="38" t="s">
        <v>119</v>
      </c>
      <c r="H165" s="38" t="s">
        <v>224</v>
      </c>
      <c r="I165" s="81">
        <f>'Доходы прил 1'!H96+'Доходы прил 1'!H97</f>
        <v>26073812</v>
      </c>
    </row>
    <row r="166" spans="1:9" ht="26.25" customHeight="1" hidden="1">
      <c r="A166" s="37" t="s">
        <v>280</v>
      </c>
      <c r="B166" s="38" t="s">
        <v>125</v>
      </c>
      <c r="C166" s="38" t="s">
        <v>117</v>
      </c>
      <c r="D166" s="38" t="s">
        <v>120</v>
      </c>
      <c r="E166" s="38" t="s">
        <v>264</v>
      </c>
      <c r="F166" s="38" t="s">
        <v>137</v>
      </c>
      <c r="G166" s="38" t="s">
        <v>119</v>
      </c>
      <c r="H166" s="38" t="s">
        <v>224</v>
      </c>
      <c r="I166" s="81">
        <f>'Доходы прил 1'!H98</f>
        <v>0</v>
      </c>
    </row>
    <row r="167" spans="1:9" ht="24.75" customHeight="1" hidden="1">
      <c r="A167" s="37" t="s">
        <v>265</v>
      </c>
      <c r="B167" s="38" t="s">
        <v>125</v>
      </c>
      <c r="C167" s="38" t="s">
        <v>117</v>
      </c>
      <c r="D167" s="38" t="s">
        <v>117</v>
      </c>
      <c r="E167" s="38" t="s">
        <v>116</v>
      </c>
      <c r="F167" s="38" t="s">
        <v>137</v>
      </c>
      <c r="G167" s="38" t="s">
        <v>244</v>
      </c>
      <c r="H167" s="38" t="s">
        <v>224</v>
      </c>
      <c r="I167" s="81">
        <f>I168</f>
        <v>0</v>
      </c>
    </row>
    <row r="168" spans="1:9" ht="15" customHeight="1" hidden="1">
      <c r="A168" s="37" t="s">
        <v>226</v>
      </c>
      <c r="B168" s="38" t="s">
        <v>125</v>
      </c>
      <c r="C168" s="38" t="s">
        <v>117</v>
      </c>
      <c r="D168" s="38" t="s">
        <v>117</v>
      </c>
      <c r="E168" s="38" t="s">
        <v>266</v>
      </c>
      <c r="F168" s="38" t="s">
        <v>137</v>
      </c>
      <c r="G168" s="38" t="s">
        <v>119</v>
      </c>
      <c r="H168" s="38" t="s">
        <v>224</v>
      </c>
      <c r="I168" s="81">
        <f>'Доходы прил 1'!H100</f>
        <v>0</v>
      </c>
    </row>
    <row r="169" spans="1:9" ht="28.5" customHeight="1" hidden="1">
      <c r="A169" s="37" t="s">
        <v>268</v>
      </c>
      <c r="B169" s="38" t="s">
        <v>125</v>
      </c>
      <c r="C169" s="38" t="s">
        <v>117</v>
      </c>
      <c r="D169" s="38" t="s">
        <v>117</v>
      </c>
      <c r="E169" s="38" t="s">
        <v>267</v>
      </c>
      <c r="F169" s="38" t="s">
        <v>244</v>
      </c>
      <c r="G169" s="38" t="s">
        <v>244</v>
      </c>
      <c r="H169" s="38" t="s">
        <v>244</v>
      </c>
      <c r="I169" s="81">
        <v>0</v>
      </c>
    </row>
    <row r="170" spans="1:9" ht="12.75" hidden="1">
      <c r="A170" s="37" t="s">
        <v>252</v>
      </c>
      <c r="B170" s="38" t="s">
        <v>125</v>
      </c>
      <c r="C170" s="38" t="s">
        <v>117</v>
      </c>
      <c r="D170" s="38" t="s">
        <v>117</v>
      </c>
      <c r="E170" s="38" t="s">
        <v>267</v>
      </c>
      <c r="F170" s="38" t="s">
        <v>137</v>
      </c>
      <c r="G170" s="38" t="s">
        <v>244</v>
      </c>
      <c r="H170" s="38" t="s">
        <v>244</v>
      </c>
      <c r="I170" s="81">
        <v>0</v>
      </c>
    </row>
    <row r="171" spans="1:9" ht="25.5" customHeight="1" hidden="1">
      <c r="A171" s="37" t="s">
        <v>268</v>
      </c>
      <c r="B171" s="38" t="s">
        <v>125</v>
      </c>
      <c r="C171" s="38" t="s">
        <v>117</v>
      </c>
      <c r="D171" s="38" t="s">
        <v>117</v>
      </c>
      <c r="E171" s="38" t="s">
        <v>267</v>
      </c>
      <c r="F171" s="38" t="s">
        <v>137</v>
      </c>
      <c r="G171" s="38" t="s">
        <v>229</v>
      </c>
      <c r="H171" s="38" t="s">
        <v>244</v>
      </c>
      <c r="I171" s="81">
        <v>0</v>
      </c>
    </row>
    <row r="172" spans="1:9" ht="26.25" customHeight="1" hidden="1">
      <c r="A172" s="37" t="s">
        <v>268</v>
      </c>
      <c r="B172" s="38" t="s">
        <v>125</v>
      </c>
      <c r="C172" s="38" t="s">
        <v>117</v>
      </c>
      <c r="D172" s="38" t="s">
        <v>117</v>
      </c>
      <c r="E172" s="38" t="s">
        <v>267</v>
      </c>
      <c r="F172" s="38" t="s">
        <v>137</v>
      </c>
      <c r="G172" s="38" t="s">
        <v>229</v>
      </c>
      <c r="H172" s="38" t="s">
        <v>224</v>
      </c>
      <c r="I172" s="81">
        <v>0</v>
      </c>
    </row>
    <row r="173" spans="1:9" ht="27" customHeight="1">
      <c r="A173" s="37" t="s">
        <v>723</v>
      </c>
      <c r="B173" s="38" t="s">
        <v>125</v>
      </c>
      <c r="C173" s="38" t="s">
        <v>117</v>
      </c>
      <c r="D173" s="38" t="s">
        <v>117</v>
      </c>
      <c r="E173" s="38" t="s">
        <v>116</v>
      </c>
      <c r="F173" s="38" t="s">
        <v>118</v>
      </c>
      <c r="G173" s="38" t="s">
        <v>244</v>
      </c>
      <c r="H173" s="38" t="s">
        <v>224</v>
      </c>
      <c r="I173" s="81">
        <f>I175+I174</f>
        <v>369864</v>
      </c>
    </row>
    <row r="174" spans="1:9" ht="20.25" customHeight="1" hidden="1">
      <c r="A174" s="37" t="s">
        <v>448</v>
      </c>
      <c r="B174" s="38" t="s">
        <v>125</v>
      </c>
      <c r="C174" s="38" t="s">
        <v>117</v>
      </c>
      <c r="D174" s="38" t="s">
        <v>117</v>
      </c>
      <c r="E174" s="38" t="s">
        <v>541</v>
      </c>
      <c r="F174" s="38" t="s">
        <v>137</v>
      </c>
      <c r="G174" s="38" t="s">
        <v>119</v>
      </c>
      <c r="H174" s="38" t="s">
        <v>224</v>
      </c>
      <c r="I174" s="81">
        <f>'Доходы прил 1'!H99</f>
        <v>0</v>
      </c>
    </row>
    <row r="175" spans="1:9" ht="36" customHeight="1">
      <c r="A175" s="37" t="s">
        <v>683</v>
      </c>
      <c r="B175" s="38" t="s">
        <v>125</v>
      </c>
      <c r="C175" s="38" t="s">
        <v>117</v>
      </c>
      <c r="D175" s="38" t="s">
        <v>117</v>
      </c>
      <c r="E175" s="38" t="s">
        <v>267</v>
      </c>
      <c r="F175" s="38" t="s">
        <v>329</v>
      </c>
      <c r="G175" s="38" t="s">
        <v>542</v>
      </c>
      <c r="H175" s="38" t="s">
        <v>224</v>
      </c>
      <c r="I175" s="81">
        <f>'Доходы прил 1'!H101</f>
        <v>369864</v>
      </c>
    </row>
    <row r="176" spans="1:9" ht="22.5">
      <c r="A176" s="37" t="s">
        <v>724</v>
      </c>
      <c r="B176" s="38" t="s">
        <v>125</v>
      </c>
      <c r="C176" s="38" t="s">
        <v>117</v>
      </c>
      <c r="D176" s="38" t="s">
        <v>121</v>
      </c>
      <c r="E176" s="38" t="s">
        <v>116</v>
      </c>
      <c r="F176" s="38" t="s">
        <v>118</v>
      </c>
      <c r="G176" s="38" t="s">
        <v>244</v>
      </c>
      <c r="H176" s="38" t="s">
        <v>224</v>
      </c>
      <c r="I176" s="81">
        <f>I177</f>
        <v>500738.99</v>
      </c>
    </row>
    <row r="177" spans="1:9" ht="24" customHeight="1">
      <c r="A177" s="37" t="s">
        <v>171</v>
      </c>
      <c r="B177" s="38" t="s">
        <v>125</v>
      </c>
      <c r="C177" s="38" t="s">
        <v>117</v>
      </c>
      <c r="D177" s="38" t="s">
        <v>121</v>
      </c>
      <c r="E177" s="38" t="s">
        <v>269</v>
      </c>
      <c r="F177" s="38" t="s">
        <v>329</v>
      </c>
      <c r="G177" s="38" t="s">
        <v>119</v>
      </c>
      <c r="H177" s="38" t="s">
        <v>224</v>
      </c>
      <c r="I177" s="81">
        <f>'Доходы прил 1'!H102</f>
        <v>500738.99</v>
      </c>
    </row>
    <row r="178" spans="1:9" ht="18.75" customHeight="1">
      <c r="A178" s="37" t="s">
        <v>620</v>
      </c>
      <c r="B178" s="38" t="s">
        <v>125</v>
      </c>
      <c r="C178" s="38" t="s">
        <v>117</v>
      </c>
      <c r="D178" s="38" t="s">
        <v>256</v>
      </c>
      <c r="E178" s="38" t="s">
        <v>116</v>
      </c>
      <c r="F178" s="38" t="s">
        <v>118</v>
      </c>
      <c r="G178" s="38"/>
      <c r="H178" s="38" t="s">
        <v>224</v>
      </c>
      <c r="I178" s="81">
        <f>I183+I184</f>
        <v>14663595.17</v>
      </c>
    </row>
    <row r="179" spans="1:9" ht="42.75" customHeight="1" hidden="1" thickBot="1">
      <c r="A179" s="37" t="s">
        <v>353</v>
      </c>
      <c r="B179" s="38" t="s">
        <v>125</v>
      </c>
      <c r="C179" s="38" t="s">
        <v>117</v>
      </c>
      <c r="D179" s="38" t="s">
        <v>256</v>
      </c>
      <c r="E179" s="38" t="s">
        <v>261</v>
      </c>
      <c r="F179" s="38" t="s">
        <v>137</v>
      </c>
      <c r="G179" s="38" t="s">
        <v>339</v>
      </c>
      <c r="H179" s="38" t="s">
        <v>224</v>
      </c>
      <c r="I179" s="81">
        <f>'Доходы прил 1'!H105</f>
        <v>0</v>
      </c>
    </row>
    <row r="180" spans="1:9" ht="60" customHeight="1" hidden="1" thickBot="1">
      <c r="A180" s="49" t="s">
        <v>239</v>
      </c>
      <c r="B180" s="147" t="s">
        <v>240</v>
      </c>
      <c r="C180" s="147"/>
      <c r="D180" s="147"/>
      <c r="E180" s="147"/>
      <c r="F180" s="147"/>
      <c r="G180" s="50" t="s">
        <v>241</v>
      </c>
      <c r="H180" s="50" t="s">
        <v>184</v>
      </c>
      <c r="I180" s="82" t="s">
        <v>185</v>
      </c>
    </row>
    <row r="181" spans="1:9" ht="15.75" customHeight="1" hidden="1" thickBot="1">
      <c r="A181" s="52">
        <v>1</v>
      </c>
      <c r="B181" s="147">
        <v>2</v>
      </c>
      <c r="C181" s="147"/>
      <c r="D181" s="147"/>
      <c r="E181" s="147"/>
      <c r="F181" s="147"/>
      <c r="G181" s="51">
        <v>3</v>
      </c>
      <c r="H181" s="51">
        <v>4</v>
      </c>
      <c r="I181" s="82">
        <v>5</v>
      </c>
    </row>
    <row r="182" spans="1:9" ht="57.75" customHeight="1" hidden="1">
      <c r="A182" s="37" t="s">
        <v>359</v>
      </c>
      <c r="B182" s="38" t="s">
        <v>125</v>
      </c>
      <c r="C182" s="38" t="s">
        <v>117</v>
      </c>
      <c r="D182" s="38" t="s">
        <v>256</v>
      </c>
      <c r="E182" s="38" t="s">
        <v>261</v>
      </c>
      <c r="F182" s="38" t="s">
        <v>137</v>
      </c>
      <c r="G182" s="38" t="s">
        <v>360</v>
      </c>
      <c r="H182" s="38" t="s">
        <v>224</v>
      </c>
      <c r="I182" s="81">
        <f>'Доходы прил 1'!H106</f>
        <v>0</v>
      </c>
    </row>
    <row r="183" spans="1:9" ht="45.75" customHeight="1">
      <c r="A183" s="37" t="s">
        <v>684</v>
      </c>
      <c r="B183" s="38" t="s">
        <v>125</v>
      </c>
      <c r="C183" s="38" t="s">
        <v>117</v>
      </c>
      <c r="D183" s="38" t="s">
        <v>256</v>
      </c>
      <c r="E183" s="38" t="s">
        <v>270</v>
      </c>
      <c r="F183" s="38" t="s">
        <v>329</v>
      </c>
      <c r="G183" s="38" t="s">
        <v>358</v>
      </c>
      <c r="H183" s="38" t="s">
        <v>224</v>
      </c>
      <c r="I183" s="81">
        <f>'Доходы прил 1'!H103</f>
        <v>13451761.92</v>
      </c>
    </row>
    <row r="184" spans="1:9" ht="12.75">
      <c r="A184" s="37" t="s">
        <v>725</v>
      </c>
      <c r="B184" s="38" t="s">
        <v>125</v>
      </c>
      <c r="C184" s="38" t="s">
        <v>117</v>
      </c>
      <c r="D184" s="38" t="s">
        <v>256</v>
      </c>
      <c r="E184" s="38" t="s">
        <v>267</v>
      </c>
      <c r="F184" s="38" t="s">
        <v>118</v>
      </c>
      <c r="G184" s="38"/>
      <c r="H184" s="38" t="s">
        <v>224</v>
      </c>
      <c r="I184" s="81">
        <f>I185+I186+I187+I188</f>
        <v>1211833.25</v>
      </c>
    </row>
    <row r="185" spans="1:9" ht="36" customHeight="1" hidden="1">
      <c r="A185" s="37" t="s">
        <v>379</v>
      </c>
      <c r="B185" s="38" t="s">
        <v>125</v>
      </c>
      <c r="C185" s="38" t="s">
        <v>117</v>
      </c>
      <c r="D185" s="38" t="s">
        <v>256</v>
      </c>
      <c r="E185" s="38" t="s">
        <v>267</v>
      </c>
      <c r="F185" s="38" t="s">
        <v>137</v>
      </c>
      <c r="G185" s="38" t="s">
        <v>458</v>
      </c>
      <c r="H185" s="38" t="s">
        <v>224</v>
      </c>
      <c r="I185" s="81">
        <f>'Доходы прил 1'!H114</f>
        <v>0</v>
      </c>
    </row>
    <row r="186" spans="1:9" ht="36" customHeight="1">
      <c r="A186" s="37" t="s">
        <v>379</v>
      </c>
      <c r="B186" s="38" t="s">
        <v>125</v>
      </c>
      <c r="C186" s="38" t="s">
        <v>117</v>
      </c>
      <c r="D186" s="38" t="s">
        <v>256</v>
      </c>
      <c r="E186" s="38" t="s">
        <v>267</v>
      </c>
      <c r="F186" s="38" t="s">
        <v>329</v>
      </c>
      <c r="G186" s="38" t="s">
        <v>378</v>
      </c>
      <c r="H186" s="38" t="s">
        <v>224</v>
      </c>
      <c r="I186" s="81">
        <f>'Доходы прил 1'!H108</f>
        <v>993000</v>
      </c>
    </row>
    <row r="187" spans="1:9" ht="78.75" customHeight="1" hidden="1">
      <c r="A187" s="37" t="s">
        <v>446</v>
      </c>
      <c r="B187" s="38" t="s">
        <v>125</v>
      </c>
      <c r="C187" s="38" t="s">
        <v>117</v>
      </c>
      <c r="D187" s="38" t="s">
        <v>117</v>
      </c>
      <c r="E187" s="38" t="s">
        <v>267</v>
      </c>
      <c r="F187" s="38" t="s">
        <v>137</v>
      </c>
      <c r="G187" s="38" t="s">
        <v>445</v>
      </c>
      <c r="H187" s="38" t="s">
        <v>224</v>
      </c>
      <c r="I187" s="81">
        <f>'Доходы прил 1'!H110</f>
        <v>0</v>
      </c>
    </row>
    <row r="188" spans="1:9" ht="33.75">
      <c r="A188" s="37" t="s">
        <v>726</v>
      </c>
      <c r="B188" s="38" t="s">
        <v>125</v>
      </c>
      <c r="C188" s="38" t="s">
        <v>117</v>
      </c>
      <c r="D188" s="38" t="s">
        <v>256</v>
      </c>
      <c r="E188" s="38" t="s">
        <v>267</v>
      </c>
      <c r="F188" s="38" t="s">
        <v>329</v>
      </c>
      <c r="G188" s="38" t="s">
        <v>380</v>
      </c>
      <c r="H188" s="38" t="s">
        <v>224</v>
      </c>
      <c r="I188" s="81">
        <f>'Доходы прил 1'!H111</f>
        <v>218833.25</v>
      </c>
    </row>
    <row r="189" spans="1:9" ht="14.25" customHeight="1">
      <c r="A189" s="37" t="s">
        <v>173</v>
      </c>
      <c r="B189" s="38" t="s">
        <v>125</v>
      </c>
      <c r="C189" s="38" t="s">
        <v>271</v>
      </c>
      <c r="D189" s="38" t="s">
        <v>118</v>
      </c>
      <c r="E189" s="38" t="s">
        <v>116</v>
      </c>
      <c r="F189" s="38" t="s">
        <v>118</v>
      </c>
      <c r="G189" s="38" t="s">
        <v>244</v>
      </c>
      <c r="H189" s="38" t="s">
        <v>116</v>
      </c>
      <c r="I189" s="81">
        <f>I190</f>
        <v>215000</v>
      </c>
    </row>
    <row r="190" spans="1:9" ht="14.25" customHeight="1">
      <c r="A190" s="37" t="s">
        <v>727</v>
      </c>
      <c r="B190" s="38" t="s">
        <v>125</v>
      </c>
      <c r="C190" s="38" t="s">
        <v>271</v>
      </c>
      <c r="D190" s="38" t="s">
        <v>138</v>
      </c>
      <c r="E190" s="38" t="s">
        <v>249</v>
      </c>
      <c r="F190" s="38" t="s">
        <v>329</v>
      </c>
      <c r="G190" s="38" t="s">
        <v>119</v>
      </c>
      <c r="H190" s="38" t="s">
        <v>219</v>
      </c>
      <c r="I190" s="81">
        <f>'Доходы прил 1'!H119</f>
        <v>215000</v>
      </c>
    </row>
    <row r="191" spans="1:9" ht="67.5">
      <c r="A191" s="37" t="s">
        <v>728</v>
      </c>
      <c r="B191" s="38" t="s">
        <v>125</v>
      </c>
      <c r="C191" s="38" t="s">
        <v>331</v>
      </c>
      <c r="D191" s="38" t="s">
        <v>118</v>
      </c>
      <c r="E191" s="38" t="s">
        <v>116</v>
      </c>
      <c r="F191" s="38" t="s">
        <v>118</v>
      </c>
      <c r="G191" s="38"/>
      <c r="H191" s="38" t="s">
        <v>116</v>
      </c>
      <c r="I191" s="81">
        <f>I192</f>
        <v>95786.88</v>
      </c>
    </row>
    <row r="192" spans="1:9" ht="45">
      <c r="A192" s="37" t="s">
        <v>729</v>
      </c>
      <c r="B192" s="38" t="s">
        <v>125</v>
      </c>
      <c r="C192" s="38" t="s">
        <v>331</v>
      </c>
      <c r="D192" s="38" t="s">
        <v>138</v>
      </c>
      <c r="E192" s="38" t="s">
        <v>116</v>
      </c>
      <c r="F192" s="38" t="s">
        <v>329</v>
      </c>
      <c r="G192" s="38"/>
      <c r="H192" s="38" t="s">
        <v>224</v>
      </c>
      <c r="I192" s="81">
        <f>I193</f>
        <v>95786.88</v>
      </c>
    </row>
    <row r="193" spans="1:9" ht="22.5" customHeight="1">
      <c r="A193" s="37" t="s">
        <v>429</v>
      </c>
      <c r="B193" s="38" t="s">
        <v>125</v>
      </c>
      <c r="C193" s="38" t="s">
        <v>331</v>
      </c>
      <c r="D193" s="38" t="s">
        <v>138</v>
      </c>
      <c r="E193" s="38" t="s">
        <v>245</v>
      </c>
      <c r="F193" s="38" t="s">
        <v>329</v>
      </c>
      <c r="G193" s="38" t="s">
        <v>688</v>
      </c>
      <c r="H193" s="38" t="s">
        <v>224</v>
      </c>
      <c r="I193" s="81">
        <f>'Доходы прил 1'!H120</f>
        <v>95786.88</v>
      </c>
    </row>
    <row r="194" spans="1:9" ht="22.5" customHeight="1">
      <c r="A194" s="37" t="s">
        <v>730</v>
      </c>
      <c r="B194" s="38" t="s">
        <v>125</v>
      </c>
      <c r="C194" s="38" t="s">
        <v>331</v>
      </c>
      <c r="D194" s="38" t="s">
        <v>118</v>
      </c>
      <c r="E194" s="38" t="s">
        <v>116</v>
      </c>
      <c r="F194" s="38" t="s">
        <v>118</v>
      </c>
      <c r="G194" s="38"/>
      <c r="H194" s="38" t="s">
        <v>116</v>
      </c>
      <c r="I194" s="81">
        <f>I195</f>
        <v>87368.81</v>
      </c>
    </row>
    <row r="195" spans="1:9" ht="22.5" customHeight="1">
      <c r="A195" s="37" t="s">
        <v>731</v>
      </c>
      <c r="B195" s="38" t="s">
        <v>125</v>
      </c>
      <c r="C195" s="38" t="s">
        <v>331</v>
      </c>
      <c r="D195" s="38" t="s">
        <v>138</v>
      </c>
      <c r="E195" s="38" t="s">
        <v>116</v>
      </c>
      <c r="F195" s="38" t="s">
        <v>329</v>
      </c>
      <c r="G195" s="38"/>
      <c r="H195" s="38" t="s">
        <v>219</v>
      </c>
      <c r="I195" s="81">
        <f>I196</f>
        <v>87368.81</v>
      </c>
    </row>
    <row r="196" spans="1:9" ht="22.5" customHeight="1">
      <c r="A196" s="37" t="s">
        <v>690</v>
      </c>
      <c r="B196" s="38" t="s">
        <v>125</v>
      </c>
      <c r="C196" s="38" t="s">
        <v>331</v>
      </c>
      <c r="D196" s="38" t="s">
        <v>138</v>
      </c>
      <c r="E196" s="38" t="s">
        <v>249</v>
      </c>
      <c r="F196" s="38" t="s">
        <v>329</v>
      </c>
      <c r="G196" s="38" t="s">
        <v>119</v>
      </c>
      <c r="H196" s="38" t="s">
        <v>219</v>
      </c>
      <c r="I196" s="81">
        <f>'Доходы прил 1'!H124</f>
        <v>87368.81</v>
      </c>
    </row>
    <row r="197" spans="1:9" ht="33.75">
      <c r="A197" s="37" t="s">
        <v>732</v>
      </c>
      <c r="B197" s="38" t="s">
        <v>125</v>
      </c>
      <c r="C197" s="38" t="s">
        <v>332</v>
      </c>
      <c r="D197" s="38" t="s">
        <v>118</v>
      </c>
      <c r="E197" s="38" t="s">
        <v>116</v>
      </c>
      <c r="F197" s="38" t="s">
        <v>118</v>
      </c>
      <c r="G197" s="38"/>
      <c r="H197" s="38" t="s">
        <v>116</v>
      </c>
      <c r="I197" s="81">
        <f>I198</f>
        <v>-5978</v>
      </c>
    </row>
    <row r="198" spans="1:9" ht="24.75" customHeight="1">
      <c r="A198" s="37" t="s">
        <v>691</v>
      </c>
      <c r="B198" s="38" t="s">
        <v>125</v>
      </c>
      <c r="C198" s="38" t="s">
        <v>332</v>
      </c>
      <c r="D198" s="38" t="s">
        <v>138</v>
      </c>
      <c r="E198" s="38" t="s">
        <v>116</v>
      </c>
      <c r="F198" s="38" t="s">
        <v>329</v>
      </c>
      <c r="G198" s="38"/>
      <c r="H198" s="38" t="s">
        <v>224</v>
      </c>
      <c r="I198" s="81">
        <f>I199</f>
        <v>-5978</v>
      </c>
    </row>
    <row r="199" spans="1:9" ht="27" customHeight="1">
      <c r="A199" s="37" t="s">
        <v>691</v>
      </c>
      <c r="B199" s="38" t="s">
        <v>125</v>
      </c>
      <c r="C199" s="38" t="s">
        <v>332</v>
      </c>
      <c r="D199" s="38" t="s">
        <v>138</v>
      </c>
      <c r="E199" s="38" t="s">
        <v>116</v>
      </c>
      <c r="F199" s="38" t="s">
        <v>329</v>
      </c>
      <c r="G199" s="38" t="s">
        <v>415</v>
      </c>
      <c r="H199" s="38" t="s">
        <v>224</v>
      </c>
      <c r="I199" s="81">
        <f>'Доходы прил 1'!H125</f>
        <v>-5978</v>
      </c>
    </row>
    <row r="200" spans="1:9" s="29" customFormat="1" ht="27" customHeight="1" hidden="1">
      <c r="A200" s="26" t="s">
        <v>175</v>
      </c>
      <c r="B200" s="27" t="s">
        <v>126</v>
      </c>
      <c r="C200" s="27" t="s">
        <v>118</v>
      </c>
      <c r="D200" s="27" t="s">
        <v>118</v>
      </c>
      <c r="E200" s="27" t="s">
        <v>116</v>
      </c>
      <c r="F200" s="27" t="s">
        <v>118</v>
      </c>
      <c r="G200" s="27" t="s">
        <v>244</v>
      </c>
      <c r="H200" s="27"/>
      <c r="I200" s="28">
        <f>I201</f>
        <v>0</v>
      </c>
    </row>
    <row r="201" spans="1:9" ht="15" customHeight="1" hidden="1">
      <c r="A201" s="21" t="s">
        <v>176</v>
      </c>
      <c r="B201" s="22" t="s">
        <v>126</v>
      </c>
      <c r="C201" s="22" t="s">
        <v>117</v>
      </c>
      <c r="D201" s="22" t="s">
        <v>118</v>
      </c>
      <c r="E201" s="22" t="s">
        <v>116</v>
      </c>
      <c r="F201" s="22" t="s">
        <v>118</v>
      </c>
      <c r="G201" s="22" t="s">
        <v>244</v>
      </c>
      <c r="H201" s="22" t="s">
        <v>237</v>
      </c>
      <c r="I201" s="30">
        <f>I202</f>
        <v>0</v>
      </c>
    </row>
    <row r="202" spans="1:9" ht="15.75" customHeight="1" hidden="1">
      <c r="A202" s="21" t="s">
        <v>177</v>
      </c>
      <c r="B202" s="22" t="s">
        <v>126</v>
      </c>
      <c r="C202" s="22" t="s">
        <v>117</v>
      </c>
      <c r="D202" s="22" t="s">
        <v>120</v>
      </c>
      <c r="E202" s="22" t="s">
        <v>116</v>
      </c>
      <c r="F202" s="22" t="s">
        <v>137</v>
      </c>
      <c r="G202" s="22" t="s">
        <v>244</v>
      </c>
      <c r="H202" s="22" t="s">
        <v>237</v>
      </c>
      <c r="I202" s="30">
        <f>I203</f>
        <v>0</v>
      </c>
    </row>
    <row r="203" spans="1:9" ht="25.5" customHeight="1" hidden="1">
      <c r="A203" s="21" t="s">
        <v>178</v>
      </c>
      <c r="B203" s="22" t="s">
        <v>126</v>
      </c>
      <c r="C203" s="22" t="s">
        <v>117</v>
      </c>
      <c r="D203" s="22" t="s">
        <v>120</v>
      </c>
      <c r="E203" s="22" t="s">
        <v>250</v>
      </c>
      <c r="F203" s="22" t="s">
        <v>137</v>
      </c>
      <c r="G203" s="22" t="s">
        <v>119</v>
      </c>
      <c r="H203" s="22" t="s">
        <v>237</v>
      </c>
      <c r="I203" s="30"/>
    </row>
  </sheetData>
  <sheetProtection/>
  <mergeCells count="17">
    <mergeCell ref="A2:I2"/>
    <mergeCell ref="B71:F71"/>
    <mergeCell ref="B72:F72"/>
    <mergeCell ref="B52:F52"/>
    <mergeCell ref="B180:F180"/>
    <mergeCell ref="G1:I1"/>
    <mergeCell ref="A3:H3"/>
    <mergeCell ref="B4:F4"/>
    <mergeCell ref="B57:F57"/>
    <mergeCell ref="B58:F58"/>
    <mergeCell ref="B181:F181"/>
    <mergeCell ref="B116:F116"/>
    <mergeCell ref="B115:F115"/>
    <mergeCell ref="B136:F136"/>
    <mergeCell ref="B137:F137"/>
    <mergeCell ref="B5:F5"/>
    <mergeCell ref="B51:F51"/>
  </mergeCells>
  <printOptions/>
  <pageMargins left="0.75" right="0.75" top="0.27" bottom="0.47" header="0.18" footer="0.33"/>
  <pageSetup horizontalDpi="600" verticalDpi="600" orientation="portrait" paperSize="9" scale="84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326"/>
  <sheetViews>
    <sheetView tabSelected="1" view="pageBreakPreview" zoomScaleSheetLayoutView="100" workbookViewId="0" topLeftCell="A1">
      <selection activeCell="A3" sqref="A3:H3"/>
    </sheetView>
  </sheetViews>
  <sheetFormatPr defaultColWidth="9.00390625" defaultRowHeight="12.75"/>
  <cols>
    <col min="1" max="1" width="3.875" style="113" customWidth="1"/>
    <col min="2" max="2" width="5.00390625" style="113" customWidth="1"/>
    <col min="3" max="3" width="8.625" style="113" customWidth="1"/>
    <col min="4" max="4" width="4.75390625" style="113" customWidth="1"/>
    <col min="5" max="5" width="59.625" style="88" customWidth="1"/>
    <col min="6" max="6" width="16.00390625" style="88" customWidth="1"/>
    <col min="7" max="7" width="15.375" style="88" customWidth="1"/>
    <col min="8" max="8" width="16.00390625" style="88" customWidth="1"/>
    <col min="9" max="16384" width="9.125" style="88" customWidth="1"/>
  </cols>
  <sheetData>
    <row r="1" spans="1:8" ht="50.25" customHeight="1">
      <c r="A1" s="87"/>
      <c r="B1" s="87"/>
      <c r="C1" s="87"/>
      <c r="D1" s="87"/>
      <c r="E1" s="86"/>
      <c r="F1" s="86"/>
      <c r="G1" s="157" t="s">
        <v>554</v>
      </c>
      <c r="H1" s="157"/>
    </row>
    <row r="2" spans="1:8" ht="12.75" customHeight="1">
      <c r="A2" s="158" t="s">
        <v>747</v>
      </c>
      <c r="B2" s="158"/>
      <c r="C2" s="158"/>
      <c r="D2" s="158"/>
      <c r="E2" s="158"/>
      <c r="F2" s="158"/>
      <c r="G2" s="158"/>
      <c r="H2" s="158"/>
    </row>
    <row r="3" spans="1:8" ht="14.25" customHeight="1">
      <c r="A3" s="158" t="s">
        <v>748</v>
      </c>
      <c r="B3" s="158"/>
      <c r="C3" s="158"/>
      <c r="D3" s="158"/>
      <c r="E3" s="158"/>
      <c r="F3" s="158"/>
      <c r="G3" s="158"/>
      <c r="H3" s="158"/>
    </row>
    <row r="4" spans="1:8" ht="13.5" customHeight="1" thickBot="1">
      <c r="A4" s="87"/>
      <c r="B4" s="87"/>
      <c r="C4" s="87"/>
      <c r="D4" s="87"/>
      <c r="E4" s="86"/>
      <c r="F4" s="86"/>
      <c r="G4" s="86"/>
      <c r="H4" s="86" t="s">
        <v>281</v>
      </c>
    </row>
    <row r="5" spans="1:8" s="89" customFormat="1" ht="24.75" customHeight="1" thickBot="1">
      <c r="A5" s="156" t="s">
        <v>34</v>
      </c>
      <c r="B5" s="156" t="s">
        <v>31</v>
      </c>
      <c r="C5" s="156" t="s">
        <v>32</v>
      </c>
      <c r="D5" s="156" t="s">
        <v>33</v>
      </c>
      <c r="E5" s="155" t="s">
        <v>282</v>
      </c>
      <c r="F5" s="159" t="s">
        <v>555</v>
      </c>
      <c r="G5" s="159" t="s">
        <v>113</v>
      </c>
      <c r="H5" s="159" t="s">
        <v>185</v>
      </c>
    </row>
    <row r="6" spans="1:8" s="89" customFormat="1" ht="24.75" customHeight="1" thickBot="1">
      <c r="A6" s="156"/>
      <c r="B6" s="156"/>
      <c r="C6" s="156"/>
      <c r="D6" s="156"/>
      <c r="E6" s="155"/>
      <c r="F6" s="159"/>
      <c r="G6" s="159"/>
      <c r="H6" s="159"/>
    </row>
    <row r="7" spans="1:8" s="90" customFormat="1" ht="63" customHeight="1" thickBot="1">
      <c r="A7" s="156"/>
      <c r="B7" s="156"/>
      <c r="C7" s="156"/>
      <c r="D7" s="156"/>
      <c r="E7" s="155"/>
      <c r="F7" s="159"/>
      <c r="G7" s="159"/>
      <c r="H7" s="159"/>
    </row>
    <row r="8" spans="1:8" s="93" customFormat="1" ht="12.75">
      <c r="A8" s="111" t="s">
        <v>125</v>
      </c>
      <c r="B8" s="111" t="s">
        <v>126</v>
      </c>
      <c r="C8" s="111" t="s">
        <v>127</v>
      </c>
      <c r="D8" s="111" t="s">
        <v>151</v>
      </c>
      <c r="E8" s="110">
        <v>6</v>
      </c>
      <c r="F8" s="110">
        <v>7</v>
      </c>
      <c r="G8" s="110">
        <v>8</v>
      </c>
      <c r="H8" s="110">
        <v>9</v>
      </c>
    </row>
    <row r="9" spans="1:8" s="93" customFormat="1" ht="15.75">
      <c r="A9" s="162"/>
      <c r="B9" s="162"/>
      <c r="C9" s="162"/>
      <c r="D9" s="162"/>
      <c r="E9" s="162"/>
      <c r="F9" s="112">
        <f>F10+F66+F76+F71+F99+F205+F225+F275+F295+F311+F324</f>
        <v>99141722.69000001</v>
      </c>
      <c r="G9" s="112">
        <f>G10+G66+G76+G71+G99+G205+G225+G275+G295+G311+G324</f>
        <v>99141722.69000001</v>
      </c>
      <c r="H9" s="112">
        <f>H10+H66+H76+H71+H99+H205+H225+H275+H295+H311+H324</f>
        <v>99128498.68</v>
      </c>
    </row>
    <row r="10" spans="1:9" s="33" customFormat="1" ht="12.75">
      <c r="A10" s="61" t="s">
        <v>283</v>
      </c>
      <c r="B10" s="61"/>
      <c r="C10" s="61"/>
      <c r="D10" s="61"/>
      <c r="E10" s="62" t="s">
        <v>124</v>
      </c>
      <c r="F10" s="63">
        <f>F11+F14+F26+F30+F41</f>
        <v>13316314.939999998</v>
      </c>
      <c r="G10" s="63">
        <f>G11+G14+G26+G30+G38+G41</f>
        <v>13316314.939999998</v>
      </c>
      <c r="H10" s="63">
        <f>H11+H14+H26+H30+H38+H41</f>
        <v>13316314.939999998</v>
      </c>
      <c r="I10" s="32"/>
    </row>
    <row r="11" spans="1:9" ht="41.25" customHeight="1">
      <c r="A11" s="96" t="s">
        <v>35</v>
      </c>
      <c r="B11" s="96" t="s">
        <v>121</v>
      </c>
      <c r="C11" s="96"/>
      <c r="D11" s="96"/>
      <c r="E11" s="85" t="s">
        <v>147</v>
      </c>
      <c r="F11" s="97">
        <f aca="true" t="shared" si="0" ref="F11:H12">F12</f>
        <v>1007964</v>
      </c>
      <c r="G11" s="97">
        <f t="shared" si="0"/>
        <v>1007964</v>
      </c>
      <c r="H11" s="97">
        <f t="shared" si="0"/>
        <v>1007964</v>
      </c>
      <c r="I11" s="98"/>
    </row>
    <row r="12" spans="1:9" ht="25.5">
      <c r="A12" s="96" t="s">
        <v>283</v>
      </c>
      <c r="B12" s="96" t="s">
        <v>121</v>
      </c>
      <c r="C12" s="96" t="s">
        <v>469</v>
      </c>
      <c r="D12" s="96"/>
      <c r="E12" s="99" t="s">
        <v>148</v>
      </c>
      <c r="F12" s="97">
        <f t="shared" si="0"/>
        <v>1007964</v>
      </c>
      <c r="G12" s="97">
        <f t="shared" si="0"/>
        <v>1007964</v>
      </c>
      <c r="H12" s="97">
        <f t="shared" si="0"/>
        <v>1007964</v>
      </c>
      <c r="I12" s="98"/>
    </row>
    <row r="13" spans="1:9" ht="51">
      <c r="A13" s="96" t="s">
        <v>37</v>
      </c>
      <c r="B13" s="96" t="s">
        <v>121</v>
      </c>
      <c r="C13" s="96" t="s">
        <v>469</v>
      </c>
      <c r="D13" s="96" t="s">
        <v>470</v>
      </c>
      <c r="E13" s="100" t="s">
        <v>558</v>
      </c>
      <c r="F13" s="97">
        <v>1007964</v>
      </c>
      <c r="G13" s="97">
        <v>1007964</v>
      </c>
      <c r="H13" s="97">
        <v>1007964</v>
      </c>
      <c r="I13" s="98"/>
    </row>
    <row r="14" spans="1:9" ht="38.25">
      <c r="A14" s="96" t="s">
        <v>38</v>
      </c>
      <c r="B14" s="96" t="s">
        <v>256</v>
      </c>
      <c r="C14" s="96"/>
      <c r="D14" s="96"/>
      <c r="E14" s="85" t="s">
        <v>284</v>
      </c>
      <c r="F14" s="97">
        <f>F20+F24+F15+F22</f>
        <v>10143926.27</v>
      </c>
      <c r="G14" s="97">
        <f>G15+G20</f>
        <v>10143926.27</v>
      </c>
      <c r="H14" s="97">
        <f>H15+H20</f>
        <v>10143926.27</v>
      </c>
      <c r="I14" s="98"/>
    </row>
    <row r="15" spans="1:9" ht="12.75">
      <c r="A15" s="96" t="s">
        <v>35</v>
      </c>
      <c r="B15" s="96" t="s">
        <v>256</v>
      </c>
      <c r="C15" s="96" t="s">
        <v>473</v>
      </c>
      <c r="D15" s="96"/>
      <c r="E15" s="99" t="s">
        <v>474</v>
      </c>
      <c r="F15" s="97">
        <f>F16+F17+F18+F19</f>
        <v>9428089.95</v>
      </c>
      <c r="G15" s="97">
        <f>G16+G17+G18+G19</f>
        <v>9428089.95</v>
      </c>
      <c r="H15" s="97">
        <f>H16+H17+H18+H19</f>
        <v>9428089.95</v>
      </c>
      <c r="I15" s="98"/>
    </row>
    <row r="16" spans="1:9" ht="25.5" customHeight="1">
      <c r="A16" s="96" t="s">
        <v>283</v>
      </c>
      <c r="B16" s="96" t="s">
        <v>256</v>
      </c>
      <c r="C16" s="96" t="s">
        <v>473</v>
      </c>
      <c r="D16" s="96" t="s">
        <v>471</v>
      </c>
      <c r="E16" s="100" t="s">
        <v>477</v>
      </c>
      <c r="F16" s="97">
        <v>7687633.12</v>
      </c>
      <c r="G16" s="97">
        <v>7687633.12</v>
      </c>
      <c r="H16" s="97">
        <v>7687633.12</v>
      </c>
      <c r="I16" s="98"/>
    </row>
    <row r="17" spans="1:9" ht="25.5">
      <c r="A17" s="96" t="s">
        <v>120</v>
      </c>
      <c r="B17" s="96" t="s">
        <v>256</v>
      </c>
      <c r="C17" s="96" t="s">
        <v>473</v>
      </c>
      <c r="D17" s="96" t="s">
        <v>476</v>
      </c>
      <c r="E17" s="100" t="s">
        <v>478</v>
      </c>
      <c r="F17" s="97">
        <v>1728986.42</v>
      </c>
      <c r="G17" s="97">
        <v>1728986.42</v>
      </c>
      <c r="H17" s="97">
        <v>1728986.42</v>
      </c>
      <c r="I17" s="98"/>
    </row>
    <row r="18" spans="1:9" ht="12.75">
      <c r="A18" s="96" t="s">
        <v>120</v>
      </c>
      <c r="B18" s="96" t="s">
        <v>256</v>
      </c>
      <c r="C18" s="96" t="s">
        <v>473</v>
      </c>
      <c r="D18" s="96" t="s">
        <v>479</v>
      </c>
      <c r="E18" s="100" t="s">
        <v>480</v>
      </c>
      <c r="F18" s="97">
        <v>10887.91</v>
      </c>
      <c r="G18" s="97">
        <v>10887.91</v>
      </c>
      <c r="H18" s="97">
        <v>10887.91</v>
      </c>
      <c r="I18" s="98"/>
    </row>
    <row r="19" spans="1:9" ht="12.75">
      <c r="A19" s="96" t="s">
        <v>120</v>
      </c>
      <c r="B19" s="96" t="s">
        <v>256</v>
      </c>
      <c r="C19" s="96" t="s">
        <v>473</v>
      </c>
      <c r="D19" s="96" t="s">
        <v>556</v>
      </c>
      <c r="E19" s="100" t="s">
        <v>557</v>
      </c>
      <c r="F19" s="97">
        <v>582.5</v>
      </c>
      <c r="G19" s="97">
        <v>582.5</v>
      </c>
      <c r="H19" s="97">
        <v>582.5</v>
      </c>
      <c r="I19" s="98"/>
    </row>
    <row r="20" spans="1:9" ht="25.5">
      <c r="A20" s="96" t="s">
        <v>35</v>
      </c>
      <c r="B20" s="96" t="s">
        <v>256</v>
      </c>
      <c r="C20" s="96" t="s">
        <v>472</v>
      </c>
      <c r="D20" s="96"/>
      <c r="E20" s="99" t="s">
        <v>285</v>
      </c>
      <c r="F20" s="97">
        <f>F21</f>
        <v>715836.32</v>
      </c>
      <c r="G20" s="97">
        <f>G21</f>
        <v>715836.32</v>
      </c>
      <c r="H20" s="97">
        <f>H21</f>
        <v>715836.32</v>
      </c>
      <c r="I20" s="98"/>
    </row>
    <row r="21" spans="1:9" ht="25.5" customHeight="1">
      <c r="A21" s="96" t="s">
        <v>283</v>
      </c>
      <c r="B21" s="96" t="s">
        <v>256</v>
      </c>
      <c r="C21" s="96" t="s">
        <v>472</v>
      </c>
      <c r="D21" s="96" t="s">
        <v>471</v>
      </c>
      <c r="E21" s="100" t="s">
        <v>477</v>
      </c>
      <c r="F21" s="97">
        <v>715836.32</v>
      </c>
      <c r="G21" s="97">
        <v>715836.32</v>
      </c>
      <c r="H21" s="97">
        <v>715836.32</v>
      </c>
      <c r="I21" s="98"/>
    </row>
    <row r="22" spans="1:9" ht="38.25" hidden="1">
      <c r="A22" s="96" t="s">
        <v>35</v>
      </c>
      <c r="B22" s="96" t="s">
        <v>256</v>
      </c>
      <c r="C22" s="96" t="s">
        <v>45</v>
      </c>
      <c r="D22" s="96"/>
      <c r="E22" s="99" t="s">
        <v>290</v>
      </c>
      <c r="F22" s="97">
        <f>F23</f>
        <v>0</v>
      </c>
      <c r="G22" s="97">
        <f>G23</f>
        <v>0</v>
      </c>
      <c r="H22" s="97">
        <f>H23</f>
        <v>0</v>
      </c>
      <c r="I22" s="98"/>
    </row>
    <row r="23" spans="1:9" ht="12.75" hidden="1">
      <c r="A23" s="96" t="s">
        <v>283</v>
      </c>
      <c r="B23" s="96" t="s">
        <v>256</v>
      </c>
      <c r="C23" s="96" t="s">
        <v>45</v>
      </c>
      <c r="D23" s="96" t="s">
        <v>36</v>
      </c>
      <c r="E23" s="100" t="s">
        <v>139</v>
      </c>
      <c r="F23" s="97"/>
      <c r="G23" s="97"/>
      <c r="H23" s="97"/>
      <c r="I23" s="98"/>
    </row>
    <row r="24" spans="1:9" ht="38.25" hidden="1">
      <c r="A24" s="96" t="s">
        <v>35</v>
      </c>
      <c r="B24" s="96" t="s">
        <v>256</v>
      </c>
      <c r="C24" s="96" t="s">
        <v>384</v>
      </c>
      <c r="D24" s="96"/>
      <c r="E24" s="99" t="s">
        <v>371</v>
      </c>
      <c r="F24" s="97">
        <f>F25</f>
        <v>0</v>
      </c>
      <c r="G24" s="97">
        <f>G25</f>
        <v>0</v>
      </c>
      <c r="H24" s="97">
        <f>H25</f>
        <v>0</v>
      </c>
      <c r="I24" s="98"/>
    </row>
    <row r="25" spans="1:9" ht="12.75" hidden="1">
      <c r="A25" s="96" t="s">
        <v>283</v>
      </c>
      <c r="B25" s="96" t="s">
        <v>256</v>
      </c>
      <c r="C25" s="96" t="s">
        <v>384</v>
      </c>
      <c r="D25" s="96" t="s">
        <v>36</v>
      </c>
      <c r="E25" s="100" t="s">
        <v>139</v>
      </c>
      <c r="F25" s="97"/>
      <c r="G25" s="97"/>
      <c r="H25" s="97"/>
      <c r="I25" s="98"/>
    </row>
    <row r="26" spans="1:9" ht="12.75">
      <c r="A26" s="96" t="s">
        <v>120</v>
      </c>
      <c r="B26" s="96" t="s">
        <v>271</v>
      </c>
      <c r="C26" s="96"/>
      <c r="D26" s="96"/>
      <c r="E26" s="100" t="s">
        <v>344</v>
      </c>
      <c r="F26" s="97">
        <f>F27</f>
        <v>554741</v>
      </c>
      <c r="G26" s="97">
        <f>G27</f>
        <v>554741</v>
      </c>
      <c r="H26" s="97">
        <f>H27</f>
        <v>554741</v>
      </c>
      <c r="I26" s="98"/>
    </row>
    <row r="27" spans="1:9" ht="12.75">
      <c r="A27" s="96" t="s">
        <v>120</v>
      </c>
      <c r="B27" s="96" t="s">
        <v>271</v>
      </c>
      <c r="C27" s="96" t="s">
        <v>485</v>
      </c>
      <c r="D27" s="96"/>
      <c r="E27" s="100" t="s">
        <v>289</v>
      </c>
      <c r="F27" s="97">
        <f>F28+F29</f>
        <v>554741</v>
      </c>
      <c r="G27" s="97">
        <f>G28+G29</f>
        <v>554741</v>
      </c>
      <c r="H27" s="97">
        <f>H28+H29</f>
        <v>554741</v>
      </c>
      <c r="I27" s="98"/>
    </row>
    <row r="28" spans="1:9" ht="24" customHeight="1">
      <c r="A28" s="96" t="s">
        <v>120</v>
      </c>
      <c r="B28" s="96" t="s">
        <v>271</v>
      </c>
      <c r="C28" s="96" t="s">
        <v>485</v>
      </c>
      <c r="D28" s="96" t="s">
        <v>476</v>
      </c>
      <c r="E28" s="100" t="s">
        <v>478</v>
      </c>
      <c r="F28" s="97">
        <v>182326</v>
      </c>
      <c r="G28" s="97">
        <v>182326</v>
      </c>
      <c r="H28" s="97">
        <v>182326</v>
      </c>
      <c r="I28" s="98"/>
    </row>
    <row r="29" spans="1:9" ht="24" customHeight="1">
      <c r="A29" s="96" t="s">
        <v>120</v>
      </c>
      <c r="B29" s="96" t="s">
        <v>271</v>
      </c>
      <c r="C29" s="96" t="s">
        <v>485</v>
      </c>
      <c r="D29" s="96" t="s">
        <v>559</v>
      </c>
      <c r="E29" s="100" t="s">
        <v>560</v>
      </c>
      <c r="F29" s="97">
        <v>372415</v>
      </c>
      <c r="G29" s="97">
        <v>372415</v>
      </c>
      <c r="H29" s="97">
        <v>372415</v>
      </c>
      <c r="I29" s="98"/>
    </row>
    <row r="30" spans="1:9" ht="21" customHeight="1">
      <c r="A30" s="96" t="s">
        <v>40</v>
      </c>
      <c r="B30" s="96" t="s">
        <v>258</v>
      </c>
      <c r="C30" s="96"/>
      <c r="D30" s="96"/>
      <c r="E30" s="85" t="s">
        <v>135</v>
      </c>
      <c r="F30" s="97">
        <f>F35</f>
        <v>295384.04000000004</v>
      </c>
      <c r="G30" s="97">
        <f>G35</f>
        <v>295384.04000000004</v>
      </c>
      <c r="H30" s="97">
        <f>H35</f>
        <v>295384.04000000004</v>
      </c>
      <c r="I30" s="98"/>
    </row>
    <row r="31" spans="1:8" s="89" customFormat="1" ht="24.75" customHeight="1" hidden="1" thickBot="1">
      <c r="A31" s="163" t="s">
        <v>34</v>
      </c>
      <c r="B31" s="163" t="s">
        <v>31</v>
      </c>
      <c r="C31" s="163" t="s">
        <v>32</v>
      </c>
      <c r="D31" s="163" t="s">
        <v>33</v>
      </c>
      <c r="E31" s="164" t="s">
        <v>282</v>
      </c>
      <c r="F31" s="165" t="s">
        <v>383</v>
      </c>
      <c r="G31" s="165" t="s">
        <v>113</v>
      </c>
      <c r="H31" s="165" t="s">
        <v>185</v>
      </c>
    </row>
    <row r="32" spans="1:8" s="89" customFormat="1" ht="24.75" customHeight="1" hidden="1" thickBot="1">
      <c r="A32" s="163"/>
      <c r="B32" s="163"/>
      <c r="C32" s="163"/>
      <c r="D32" s="163"/>
      <c r="E32" s="164"/>
      <c r="F32" s="165"/>
      <c r="G32" s="165"/>
      <c r="H32" s="165"/>
    </row>
    <row r="33" spans="1:8" s="90" customFormat="1" ht="33.75" customHeight="1" hidden="1" thickBot="1">
      <c r="A33" s="163"/>
      <c r="B33" s="163"/>
      <c r="C33" s="163"/>
      <c r="D33" s="163"/>
      <c r="E33" s="164"/>
      <c r="F33" s="165"/>
      <c r="G33" s="165"/>
      <c r="H33" s="165"/>
    </row>
    <row r="34" spans="1:8" s="93" customFormat="1" ht="12.75" hidden="1">
      <c r="A34" s="102" t="s">
        <v>125</v>
      </c>
      <c r="B34" s="102" t="s">
        <v>126</v>
      </c>
      <c r="C34" s="102" t="s">
        <v>127</v>
      </c>
      <c r="D34" s="102" t="s">
        <v>151</v>
      </c>
      <c r="E34" s="101">
        <v>6</v>
      </c>
      <c r="F34" s="101">
        <v>7</v>
      </c>
      <c r="G34" s="101">
        <v>8</v>
      </c>
      <c r="H34" s="101">
        <v>9</v>
      </c>
    </row>
    <row r="35" spans="1:9" ht="12.75">
      <c r="A35" s="96" t="s">
        <v>39</v>
      </c>
      <c r="B35" s="96" t="s">
        <v>258</v>
      </c>
      <c r="C35" s="96" t="s">
        <v>561</v>
      </c>
      <c r="D35" s="96"/>
      <c r="E35" s="99" t="s">
        <v>288</v>
      </c>
      <c r="F35" s="97">
        <f>F36+F37</f>
        <v>295384.04000000004</v>
      </c>
      <c r="G35" s="97">
        <f>G36+G37</f>
        <v>295384.04000000004</v>
      </c>
      <c r="H35" s="97">
        <f>H36+H37</f>
        <v>295384.04000000004</v>
      </c>
      <c r="I35" s="98"/>
    </row>
    <row r="36" spans="1:9" ht="75" customHeight="1">
      <c r="A36" s="96" t="s">
        <v>39</v>
      </c>
      <c r="B36" s="96" t="s">
        <v>258</v>
      </c>
      <c r="C36" s="96" t="s">
        <v>561</v>
      </c>
      <c r="D36" s="96" t="s">
        <v>501</v>
      </c>
      <c r="E36" s="100" t="s">
        <v>745</v>
      </c>
      <c r="F36" s="97">
        <v>138730.31</v>
      </c>
      <c r="G36" s="97">
        <v>138730.31</v>
      </c>
      <c r="H36" s="97">
        <v>138730.31</v>
      </c>
      <c r="I36" s="98"/>
    </row>
    <row r="37" spans="1:9" ht="19.5" customHeight="1">
      <c r="A37" s="96" t="s">
        <v>39</v>
      </c>
      <c r="B37" s="96" t="s">
        <v>258</v>
      </c>
      <c r="C37" s="96" t="s">
        <v>561</v>
      </c>
      <c r="D37" s="96" t="s">
        <v>475</v>
      </c>
      <c r="E37" s="122" t="s">
        <v>562</v>
      </c>
      <c r="F37" s="97">
        <v>156653.73</v>
      </c>
      <c r="G37" s="97">
        <v>156653.73</v>
      </c>
      <c r="H37" s="97">
        <v>156653.73</v>
      </c>
      <c r="I37" s="98"/>
    </row>
    <row r="38" spans="1:9" ht="12.75" hidden="1">
      <c r="A38" s="96" t="s">
        <v>38</v>
      </c>
      <c r="B38" s="96" t="s">
        <v>41</v>
      </c>
      <c r="C38" s="96"/>
      <c r="D38" s="96"/>
      <c r="E38" s="85" t="s">
        <v>135</v>
      </c>
      <c r="F38" s="97"/>
      <c r="G38" s="97"/>
      <c r="H38" s="97"/>
      <c r="I38" s="98"/>
    </row>
    <row r="39" spans="1:9" ht="12.75" hidden="1">
      <c r="A39" s="96" t="s">
        <v>38</v>
      </c>
      <c r="B39" s="96" t="s">
        <v>41</v>
      </c>
      <c r="C39" s="96" t="s">
        <v>42</v>
      </c>
      <c r="D39" s="96"/>
      <c r="E39" s="99" t="s">
        <v>288</v>
      </c>
      <c r="F39" s="97"/>
      <c r="G39" s="97"/>
      <c r="H39" s="97"/>
      <c r="I39" s="98"/>
    </row>
    <row r="40" spans="1:9" ht="12.75" hidden="1">
      <c r="A40" s="96" t="s">
        <v>43</v>
      </c>
      <c r="B40" s="96" t="s">
        <v>41</v>
      </c>
      <c r="C40" s="96" t="s">
        <v>42</v>
      </c>
      <c r="D40" s="96" t="s">
        <v>254</v>
      </c>
      <c r="E40" s="100" t="s">
        <v>132</v>
      </c>
      <c r="F40" s="97"/>
      <c r="G40" s="97"/>
      <c r="H40" s="97"/>
      <c r="I40" s="98"/>
    </row>
    <row r="41" spans="1:9" ht="12.75">
      <c r="A41" s="96" t="s">
        <v>44</v>
      </c>
      <c r="B41" s="96" t="s">
        <v>329</v>
      </c>
      <c r="C41" s="96"/>
      <c r="D41" s="96"/>
      <c r="E41" s="85" t="s">
        <v>131</v>
      </c>
      <c r="F41" s="97">
        <f>F42+F49+F51+F56+F64+F47</f>
        <v>1314299.63</v>
      </c>
      <c r="G41" s="97">
        <f>G42+G49+G51+G56+G64+G47</f>
        <v>1314299.63</v>
      </c>
      <c r="H41" s="97">
        <f>H42+H49+H51+H56+H64+H47</f>
        <v>1314299.63</v>
      </c>
      <c r="I41" s="98"/>
    </row>
    <row r="42" spans="1:9" ht="12.75">
      <c r="A42" s="96" t="s">
        <v>38</v>
      </c>
      <c r="B42" s="96" t="s">
        <v>329</v>
      </c>
      <c r="C42" s="96" t="s">
        <v>485</v>
      </c>
      <c r="D42" s="96"/>
      <c r="E42" s="99" t="s">
        <v>289</v>
      </c>
      <c r="F42" s="97">
        <f>F43+F45+F44+F46</f>
        <v>748826.98</v>
      </c>
      <c r="G42" s="97">
        <f>G43+G45+G44+G46</f>
        <v>748826.98</v>
      </c>
      <c r="H42" s="97">
        <f>H43+H45+H44+H46</f>
        <v>748826.98</v>
      </c>
      <c r="I42" s="98"/>
    </row>
    <row r="43" spans="1:9" ht="27" customHeight="1">
      <c r="A43" s="96" t="s">
        <v>283</v>
      </c>
      <c r="B43" s="96" t="s">
        <v>329</v>
      </c>
      <c r="C43" s="96" t="s">
        <v>485</v>
      </c>
      <c r="D43" s="96" t="s">
        <v>476</v>
      </c>
      <c r="E43" s="100" t="s">
        <v>478</v>
      </c>
      <c r="F43" s="97">
        <v>665462.76</v>
      </c>
      <c r="G43" s="97">
        <v>665462.76</v>
      </c>
      <c r="H43" s="97">
        <v>665462.76</v>
      </c>
      <c r="I43" s="98"/>
    </row>
    <row r="44" spans="1:9" ht="63.75">
      <c r="A44" s="96" t="s">
        <v>283</v>
      </c>
      <c r="B44" s="96" t="s">
        <v>329</v>
      </c>
      <c r="C44" s="96" t="s">
        <v>485</v>
      </c>
      <c r="D44" s="96" t="s">
        <v>501</v>
      </c>
      <c r="E44" s="100" t="s">
        <v>746</v>
      </c>
      <c r="F44" s="97">
        <v>8000</v>
      </c>
      <c r="G44" s="97">
        <v>8000</v>
      </c>
      <c r="H44" s="97">
        <v>8000</v>
      </c>
      <c r="I44" s="98"/>
    </row>
    <row r="45" spans="1:9" ht="12.75" customHeight="1">
      <c r="A45" s="96" t="s">
        <v>283</v>
      </c>
      <c r="B45" s="96" t="s">
        <v>329</v>
      </c>
      <c r="C45" s="96" t="s">
        <v>485</v>
      </c>
      <c r="D45" s="96" t="s">
        <v>479</v>
      </c>
      <c r="E45" s="100" t="s">
        <v>564</v>
      </c>
      <c r="F45" s="97">
        <v>54514.22</v>
      </c>
      <c r="G45" s="97">
        <v>54514.22</v>
      </c>
      <c r="H45" s="97">
        <v>54514.22</v>
      </c>
      <c r="I45" s="98"/>
    </row>
    <row r="46" spans="1:9" ht="12.75" customHeight="1">
      <c r="A46" s="96" t="s">
        <v>283</v>
      </c>
      <c r="B46" s="96" t="s">
        <v>329</v>
      </c>
      <c r="C46" s="96" t="s">
        <v>485</v>
      </c>
      <c r="D46" s="96" t="s">
        <v>563</v>
      </c>
      <c r="E46" s="100" t="s">
        <v>132</v>
      </c>
      <c r="F46" s="97">
        <v>20850</v>
      </c>
      <c r="G46" s="97">
        <v>20850</v>
      </c>
      <c r="H46" s="97">
        <v>20850</v>
      </c>
      <c r="I46" s="98"/>
    </row>
    <row r="47" spans="1:9" ht="12.75" customHeight="1">
      <c r="A47" s="96" t="s">
        <v>283</v>
      </c>
      <c r="B47" s="96" t="s">
        <v>329</v>
      </c>
      <c r="C47" s="96" t="s">
        <v>565</v>
      </c>
      <c r="D47" s="96"/>
      <c r="E47" s="100" t="s">
        <v>566</v>
      </c>
      <c r="F47" s="97">
        <f>F48</f>
        <v>76380</v>
      </c>
      <c r="G47" s="97">
        <f>G48</f>
        <v>76380</v>
      </c>
      <c r="H47" s="97">
        <f>H48</f>
        <v>76380</v>
      </c>
      <c r="I47" s="98"/>
    </row>
    <row r="48" spans="1:9" ht="12.75" customHeight="1">
      <c r="A48" s="96" t="s">
        <v>283</v>
      </c>
      <c r="B48" s="96" t="s">
        <v>329</v>
      </c>
      <c r="C48" s="96" t="s">
        <v>565</v>
      </c>
      <c r="D48" s="96" t="s">
        <v>471</v>
      </c>
      <c r="E48" s="100" t="s">
        <v>567</v>
      </c>
      <c r="F48" s="97">
        <v>76380</v>
      </c>
      <c r="G48" s="97">
        <v>76380</v>
      </c>
      <c r="H48" s="97">
        <v>76380</v>
      </c>
      <c r="I48" s="98"/>
    </row>
    <row r="49" spans="1:9" ht="38.25">
      <c r="A49" s="96" t="s">
        <v>38</v>
      </c>
      <c r="B49" s="96" t="s">
        <v>329</v>
      </c>
      <c r="C49" s="96" t="s">
        <v>484</v>
      </c>
      <c r="D49" s="96"/>
      <c r="E49" s="99" t="s">
        <v>371</v>
      </c>
      <c r="F49" s="97">
        <f>F50</f>
        <v>218833.25</v>
      </c>
      <c r="G49" s="97">
        <f>G50</f>
        <v>218833.25</v>
      </c>
      <c r="H49" s="97">
        <f>H50</f>
        <v>218833.25</v>
      </c>
      <c r="I49" s="98"/>
    </row>
    <row r="50" spans="1:9" ht="23.25" customHeight="1">
      <c r="A50" s="96" t="s">
        <v>283</v>
      </c>
      <c r="B50" s="96" t="s">
        <v>329</v>
      </c>
      <c r="C50" s="96" t="s">
        <v>484</v>
      </c>
      <c r="D50" s="96" t="s">
        <v>471</v>
      </c>
      <c r="E50" s="100" t="s">
        <v>477</v>
      </c>
      <c r="F50" s="97">
        <v>218833.25</v>
      </c>
      <c r="G50" s="97">
        <v>218833.25</v>
      </c>
      <c r="H50" s="97">
        <v>218833.25</v>
      </c>
      <c r="I50" s="98"/>
    </row>
    <row r="51" spans="1:9" ht="25.5">
      <c r="A51" s="96" t="s">
        <v>38</v>
      </c>
      <c r="B51" s="96" t="s">
        <v>329</v>
      </c>
      <c r="C51" s="96" t="s">
        <v>482</v>
      </c>
      <c r="D51" s="96"/>
      <c r="E51" s="99" t="s">
        <v>515</v>
      </c>
      <c r="F51" s="97">
        <f>F52+F53</f>
        <v>18259.4</v>
      </c>
      <c r="G51" s="97">
        <f>G52+G53</f>
        <v>18259.4</v>
      </c>
      <c r="H51" s="97">
        <f>H52+H53</f>
        <v>18259.4</v>
      </c>
      <c r="I51" s="98"/>
    </row>
    <row r="52" spans="1:9" ht="30.75" customHeight="1" hidden="1">
      <c r="A52" s="96" t="s">
        <v>120</v>
      </c>
      <c r="B52" s="96" t="s">
        <v>329</v>
      </c>
      <c r="C52" s="96" t="s">
        <v>482</v>
      </c>
      <c r="D52" s="96" t="s">
        <v>471</v>
      </c>
      <c r="E52" s="100" t="s">
        <v>477</v>
      </c>
      <c r="F52" s="97">
        <v>0</v>
      </c>
      <c r="G52" s="97">
        <v>0</v>
      </c>
      <c r="H52" s="97">
        <v>0</v>
      </c>
      <c r="I52" s="98"/>
    </row>
    <row r="53" spans="1:9" ht="31.5" customHeight="1">
      <c r="A53" s="96" t="s">
        <v>283</v>
      </c>
      <c r="B53" s="96" t="s">
        <v>329</v>
      </c>
      <c r="C53" s="96" t="s">
        <v>482</v>
      </c>
      <c r="D53" s="96" t="s">
        <v>476</v>
      </c>
      <c r="E53" s="100" t="s">
        <v>478</v>
      </c>
      <c r="F53" s="97">
        <v>18259.4</v>
      </c>
      <c r="G53" s="97">
        <v>18259.4</v>
      </c>
      <c r="H53" s="97">
        <v>18259.4</v>
      </c>
      <c r="I53" s="98"/>
    </row>
    <row r="54" spans="1:9" ht="12.75" customHeight="1" hidden="1">
      <c r="A54" s="96" t="s">
        <v>283</v>
      </c>
      <c r="B54" s="96" t="s">
        <v>329</v>
      </c>
      <c r="C54" s="96" t="s">
        <v>434</v>
      </c>
      <c r="D54" s="96"/>
      <c r="E54" s="100" t="s">
        <v>435</v>
      </c>
      <c r="F54" s="97">
        <f>F55</f>
        <v>177450</v>
      </c>
      <c r="G54" s="97">
        <f>G55</f>
        <v>177450</v>
      </c>
      <c r="H54" s="97">
        <f>H55</f>
        <v>0</v>
      </c>
      <c r="I54" s="98"/>
    </row>
    <row r="55" spans="1:9" ht="12.75" customHeight="1" hidden="1">
      <c r="A55" s="96" t="s">
        <v>283</v>
      </c>
      <c r="B55" s="96" t="s">
        <v>329</v>
      </c>
      <c r="C55" s="96" t="s">
        <v>434</v>
      </c>
      <c r="D55" s="96" t="s">
        <v>254</v>
      </c>
      <c r="E55" s="100" t="s">
        <v>132</v>
      </c>
      <c r="F55" s="97">
        <v>177450</v>
      </c>
      <c r="G55" s="97">
        <v>177450</v>
      </c>
      <c r="H55" s="97">
        <v>0</v>
      </c>
      <c r="I55" s="98"/>
    </row>
    <row r="56" spans="1:9" ht="25.5">
      <c r="A56" s="96" t="s">
        <v>43</v>
      </c>
      <c r="B56" s="96" t="s">
        <v>329</v>
      </c>
      <c r="C56" s="96" t="s">
        <v>481</v>
      </c>
      <c r="D56" s="96"/>
      <c r="E56" s="99" t="s">
        <v>483</v>
      </c>
      <c r="F56" s="97">
        <f>F57</f>
        <v>252000</v>
      </c>
      <c r="G56" s="97">
        <f>G57</f>
        <v>252000</v>
      </c>
      <c r="H56" s="97">
        <f>H57</f>
        <v>252000</v>
      </c>
      <c r="I56" s="98"/>
    </row>
    <row r="57" spans="1:9" ht="12" customHeight="1">
      <c r="A57" s="96" t="s">
        <v>283</v>
      </c>
      <c r="B57" s="96" t="s">
        <v>329</v>
      </c>
      <c r="C57" s="96" t="s">
        <v>481</v>
      </c>
      <c r="D57" s="96" t="s">
        <v>476</v>
      </c>
      <c r="E57" s="100" t="s">
        <v>132</v>
      </c>
      <c r="F57" s="97">
        <v>252000</v>
      </c>
      <c r="G57" s="97">
        <v>252000</v>
      </c>
      <c r="H57" s="97">
        <v>252000</v>
      </c>
      <c r="I57" s="98"/>
    </row>
    <row r="58" spans="1:9" ht="36.75" customHeight="1" hidden="1">
      <c r="A58" s="96" t="s">
        <v>43</v>
      </c>
      <c r="B58" s="96" t="s">
        <v>260</v>
      </c>
      <c r="C58" s="96" t="s">
        <v>369</v>
      </c>
      <c r="D58" s="96"/>
      <c r="E58" s="99" t="s">
        <v>370</v>
      </c>
      <c r="F58" s="97"/>
      <c r="G58" s="97"/>
      <c r="H58" s="97"/>
      <c r="I58" s="98"/>
    </row>
    <row r="59" spans="1:9" ht="12" customHeight="1" hidden="1">
      <c r="A59" s="96" t="s">
        <v>283</v>
      </c>
      <c r="B59" s="96" t="s">
        <v>260</v>
      </c>
      <c r="C59" s="96" t="s">
        <v>369</v>
      </c>
      <c r="D59" s="96" t="s">
        <v>36</v>
      </c>
      <c r="E59" s="100" t="s">
        <v>139</v>
      </c>
      <c r="F59" s="97"/>
      <c r="G59" s="97"/>
      <c r="H59" s="97"/>
      <c r="I59" s="98"/>
    </row>
    <row r="60" spans="1:9" ht="12.75" hidden="1">
      <c r="A60" s="96" t="s">
        <v>43</v>
      </c>
      <c r="B60" s="96" t="s">
        <v>260</v>
      </c>
      <c r="C60" s="96" t="s">
        <v>362</v>
      </c>
      <c r="D60" s="96"/>
      <c r="E60" s="99" t="s">
        <v>289</v>
      </c>
      <c r="F60" s="97"/>
      <c r="G60" s="97"/>
      <c r="H60" s="97"/>
      <c r="I60" s="98"/>
    </row>
    <row r="61" spans="1:9" ht="13.5" customHeight="1" hidden="1">
      <c r="A61" s="96" t="s">
        <v>283</v>
      </c>
      <c r="B61" s="96" t="s">
        <v>260</v>
      </c>
      <c r="C61" s="96" t="s">
        <v>362</v>
      </c>
      <c r="D61" s="96" t="s">
        <v>36</v>
      </c>
      <c r="E61" s="100" t="s">
        <v>139</v>
      </c>
      <c r="F61" s="97"/>
      <c r="G61" s="97"/>
      <c r="H61" s="97"/>
      <c r="I61" s="98"/>
    </row>
    <row r="62" spans="1:9" ht="38.25" customHeight="1" hidden="1">
      <c r="A62" s="96" t="s">
        <v>40</v>
      </c>
      <c r="B62" s="96" t="s">
        <v>260</v>
      </c>
      <c r="C62" s="96" t="s">
        <v>45</v>
      </c>
      <c r="D62" s="96"/>
      <c r="E62" s="99" t="s">
        <v>290</v>
      </c>
      <c r="F62" s="97"/>
      <c r="G62" s="97"/>
      <c r="H62" s="97"/>
      <c r="I62" s="98"/>
    </row>
    <row r="63" spans="1:9" ht="12.75" hidden="1">
      <c r="A63" s="96" t="s">
        <v>283</v>
      </c>
      <c r="B63" s="96" t="s">
        <v>260</v>
      </c>
      <c r="C63" s="96" t="s">
        <v>45</v>
      </c>
      <c r="D63" s="96" t="s">
        <v>263</v>
      </c>
      <c r="E63" s="100" t="s">
        <v>143</v>
      </c>
      <c r="F63" s="97"/>
      <c r="G63" s="97"/>
      <c r="H63" s="97"/>
      <c r="I63" s="98"/>
    </row>
    <row r="64" spans="1:9" ht="12.75" hidden="1">
      <c r="A64" s="96" t="s">
        <v>120</v>
      </c>
      <c r="B64" s="96" t="s">
        <v>329</v>
      </c>
      <c r="C64" s="96" t="s">
        <v>486</v>
      </c>
      <c r="D64" s="96"/>
      <c r="E64" s="100" t="s">
        <v>487</v>
      </c>
      <c r="F64" s="97">
        <f>F65</f>
        <v>0</v>
      </c>
      <c r="G64" s="97">
        <f>G65</f>
        <v>0</v>
      </c>
      <c r="H64" s="97">
        <f>H65</f>
        <v>0</v>
      </c>
      <c r="I64" s="98"/>
    </row>
    <row r="65" spans="1:9" ht="25.5" hidden="1">
      <c r="A65" s="96" t="s">
        <v>120</v>
      </c>
      <c r="B65" s="96" t="s">
        <v>329</v>
      </c>
      <c r="C65" s="96" t="s">
        <v>486</v>
      </c>
      <c r="D65" s="96" t="s">
        <v>476</v>
      </c>
      <c r="E65" s="100" t="s">
        <v>478</v>
      </c>
      <c r="F65" s="97">
        <v>0</v>
      </c>
      <c r="G65" s="97">
        <v>0</v>
      </c>
      <c r="H65" s="97">
        <v>0</v>
      </c>
      <c r="I65" s="98"/>
    </row>
    <row r="66" spans="1:9" s="33" customFormat="1" ht="12.75">
      <c r="A66" s="61" t="s">
        <v>291</v>
      </c>
      <c r="B66" s="61"/>
      <c r="C66" s="61"/>
      <c r="D66" s="61"/>
      <c r="E66" s="62" t="s">
        <v>146</v>
      </c>
      <c r="F66" s="63">
        <f aca="true" t="shared" si="1" ref="F66:H67">F67</f>
        <v>513963</v>
      </c>
      <c r="G66" s="63">
        <f t="shared" si="1"/>
        <v>513963</v>
      </c>
      <c r="H66" s="63">
        <f t="shared" si="1"/>
        <v>500738.99</v>
      </c>
      <c r="I66" s="32"/>
    </row>
    <row r="67" spans="1:9" ht="12.75">
      <c r="A67" s="96" t="s">
        <v>46</v>
      </c>
      <c r="B67" s="96" t="s">
        <v>121</v>
      </c>
      <c r="C67" s="96"/>
      <c r="D67" s="96"/>
      <c r="E67" s="85" t="s">
        <v>292</v>
      </c>
      <c r="F67" s="97">
        <f>F68</f>
        <v>513963</v>
      </c>
      <c r="G67" s="97">
        <f t="shared" si="1"/>
        <v>513963</v>
      </c>
      <c r="H67" s="97">
        <f t="shared" si="1"/>
        <v>500738.99</v>
      </c>
      <c r="I67" s="98"/>
    </row>
    <row r="68" spans="1:9" ht="25.5">
      <c r="A68" s="96" t="s">
        <v>47</v>
      </c>
      <c r="B68" s="96" t="s">
        <v>121</v>
      </c>
      <c r="C68" s="96" t="s">
        <v>488</v>
      </c>
      <c r="D68" s="96"/>
      <c r="E68" s="99" t="s">
        <v>293</v>
      </c>
      <c r="F68" s="97">
        <f>F69+F70</f>
        <v>513963</v>
      </c>
      <c r="G68" s="97">
        <f>G69+G70</f>
        <v>513963</v>
      </c>
      <c r="H68" s="97">
        <f>H69+H70</f>
        <v>500738.99</v>
      </c>
      <c r="I68" s="98"/>
    </row>
    <row r="69" spans="1:9" ht="24.75" customHeight="1">
      <c r="A69" s="96" t="s">
        <v>48</v>
      </c>
      <c r="B69" s="96" t="s">
        <v>121</v>
      </c>
      <c r="C69" s="96" t="s">
        <v>488</v>
      </c>
      <c r="D69" s="96" t="s">
        <v>471</v>
      </c>
      <c r="E69" s="100" t="s">
        <v>477</v>
      </c>
      <c r="F69" s="97">
        <v>491689.55</v>
      </c>
      <c r="G69" s="97">
        <v>491689.55</v>
      </c>
      <c r="H69" s="97">
        <v>483539.46</v>
      </c>
      <c r="I69" s="98"/>
    </row>
    <row r="70" spans="1:9" ht="28.5" customHeight="1">
      <c r="A70" s="96" t="s">
        <v>48</v>
      </c>
      <c r="B70" s="96" t="s">
        <v>121</v>
      </c>
      <c r="C70" s="96" t="s">
        <v>488</v>
      </c>
      <c r="D70" s="96" t="s">
        <v>476</v>
      </c>
      <c r="E70" s="100" t="s">
        <v>478</v>
      </c>
      <c r="F70" s="97">
        <v>22273.45</v>
      </c>
      <c r="G70" s="97">
        <v>22273.45</v>
      </c>
      <c r="H70" s="97">
        <v>17199.53</v>
      </c>
      <c r="I70" s="98"/>
    </row>
    <row r="71" spans="1:9" ht="16.5" customHeight="1">
      <c r="A71" s="160" t="s">
        <v>121</v>
      </c>
      <c r="B71" s="161"/>
      <c r="C71" s="96"/>
      <c r="D71" s="96"/>
      <c r="E71" s="124" t="s">
        <v>295</v>
      </c>
      <c r="F71" s="97">
        <f aca="true" t="shared" si="2" ref="F71:H72">F72</f>
        <v>1893854.61</v>
      </c>
      <c r="G71" s="97">
        <f t="shared" si="2"/>
        <v>1893854.61</v>
      </c>
      <c r="H71" s="97">
        <f t="shared" si="2"/>
        <v>1893854.61</v>
      </c>
      <c r="I71" s="98"/>
    </row>
    <row r="72" spans="1:9" ht="28.5" customHeight="1">
      <c r="A72" s="96" t="s">
        <v>121</v>
      </c>
      <c r="B72" s="96" t="s">
        <v>257</v>
      </c>
      <c r="C72" s="96"/>
      <c r="D72" s="96"/>
      <c r="E72" s="123" t="s">
        <v>568</v>
      </c>
      <c r="F72" s="97">
        <f t="shared" si="2"/>
        <v>1893854.61</v>
      </c>
      <c r="G72" s="97">
        <f t="shared" si="2"/>
        <v>1893854.61</v>
      </c>
      <c r="H72" s="97">
        <f t="shared" si="2"/>
        <v>1893854.61</v>
      </c>
      <c r="I72" s="98"/>
    </row>
    <row r="73" spans="1:9" ht="15.75" customHeight="1">
      <c r="A73" s="96" t="s">
        <v>121</v>
      </c>
      <c r="B73" s="96" t="s">
        <v>257</v>
      </c>
      <c r="C73" s="96" t="s">
        <v>569</v>
      </c>
      <c r="D73" s="96"/>
      <c r="E73" s="100" t="s">
        <v>570</v>
      </c>
      <c r="F73" s="97">
        <f>F74+F75</f>
        <v>1893854.61</v>
      </c>
      <c r="G73" s="97">
        <f>G74+G75</f>
        <v>1893854.61</v>
      </c>
      <c r="H73" s="97">
        <f>H74+H75</f>
        <v>1893854.61</v>
      </c>
      <c r="I73" s="98"/>
    </row>
    <row r="74" spans="1:9" ht="28.5" customHeight="1">
      <c r="A74" s="96" t="s">
        <v>121</v>
      </c>
      <c r="B74" s="96" t="s">
        <v>257</v>
      </c>
      <c r="C74" s="96" t="s">
        <v>569</v>
      </c>
      <c r="D74" s="96" t="s">
        <v>499</v>
      </c>
      <c r="E74" s="100" t="s">
        <v>571</v>
      </c>
      <c r="F74" s="97">
        <v>1538356.77</v>
      </c>
      <c r="G74" s="97">
        <v>1538356.77</v>
      </c>
      <c r="H74" s="97">
        <v>1538356.77</v>
      </c>
      <c r="I74" s="98"/>
    </row>
    <row r="75" spans="1:9" ht="28.5" customHeight="1">
      <c r="A75" s="96" t="s">
        <v>121</v>
      </c>
      <c r="B75" s="96" t="s">
        <v>257</v>
      </c>
      <c r="C75" s="96" t="s">
        <v>569</v>
      </c>
      <c r="D75" s="96" t="s">
        <v>476</v>
      </c>
      <c r="E75" s="100" t="s">
        <v>572</v>
      </c>
      <c r="F75" s="97">
        <v>355497.84</v>
      </c>
      <c r="G75" s="97">
        <v>355497.84</v>
      </c>
      <c r="H75" s="97">
        <v>355497.84</v>
      </c>
      <c r="I75" s="98"/>
    </row>
    <row r="76" spans="1:9" ht="12.75" customHeight="1">
      <c r="A76" s="61" t="s">
        <v>256</v>
      </c>
      <c r="B76" s="96"/>
      <c r="C76" s="96"/>
      <c r="D76" s="96"/>
      <c r="E76" s="62" t="s">
        <v>297</v>
      </c>
      <c r="F76" s="63">
        <f>F77+F88</f>
        <v>14145205.750000002</v>
      </c>
      <c r="G76" s="63">
        <f>G77+G88</f>
        <v>14145205.750000002</v>
      </c>
      <c r="H76" s="63">
        <f>H77+H88</f>
        <v>14145205.750000002</v>
      </c>
      <c r="I76" s="98"/>
    </row>
    <row r="77" spans="1:9" ht="19.5" customHeight="1">
      <c r="A77" s="96" t="s">
        <v>256</v>
      </c>
      <c r="B77" s="96" t="s">
        <v>257</v>
      </c>
      <c r="C77" s="96"/>
      <c r="D77" s="96"/>
      <c r="E77" s="85" t="s">
        <v>439</v>
      </c>
      <c r="F77" s="97">
        <f>F78+F82+F80+F84+F86</f>
        <v>14097205.750000002</v>
      </c>
      <c r="G77" s="97">
        <f>G78+G82+G80+G84+G86</f>
        <v>14097205.750000002</v>
      </c>
      <c r="H77" s="97">
        <f>H78+H82+H80+H84+H86</f>
        <v>14097205.750000002</v>
      </c>
      <c r="I77" s="98"/>
    </row>
    <row r="78" spans="1:9" ht="19.5" customHeight="1">
      <c r="A78" s="96" t="s">
        <v>256</v>
      </c>
      <c r="B78" s="96" t="s">
        <v>257</v>
      </c>
      <c r="C78" s="96" t="s">
        <v>574</v>
      </c>
      <c r="D78" s="96"/>
      <c r="E78" s="85" t="s">
        <v>573</v>
      </c>
      <c r="F78" s="97">
        <f>F79</f>
        <v>7060050.99</v>
      </c>
      <c r="G78" s="97">
        <f>G79</f>
        <v>7060050.99</v>
      </c>
      <c r="H78" s="97">
        <f>H79</f>
        <v>7060050.99</v>
      </c>
      <c r="I78" s="98"/>
    </row>
    <row r="79" spans="1:9" ht="25.5">
      <c r="A79" s="96" t="s">
        <v>256</v>
      </c>
      <c r="B79" s="96" t="s">
        <v>257</v>
      </c>
      <c r="C79" s="96" t="s">
        <v>489</v>
      </c>
      <c r="D79" s="96" t="s">
        <v>476</v>
      </c>
      <c r="E79" s="100" t="s">
        <v>478</v>
      </c>
      <c r="F79" s="97">
        <v>7060050.99</v>
      </c>
      <c r="G79" s="97">
        <v>7060050.99</v>
      </c>
      <c r="H79" s="97">
        <v>7060050.99</v>
      </c>
      <c r="I79" s="98"/>
    </row>
    <row r="80" spans="1:9" ht="12.75">
      <c r="A80" s="96" t="s">
        <v>256</v>
      </c>
      <c r="B80" s="96" t="s">
        <v>257</v>
      </c>
      <c r="C80" s="96" t="s">
        <v>575</v>
      </c>
      <c r="D80" s="96"/>
      <c r="E80" s="100" t="s">
        <v>576</v>
      </c>
      <c r="F80" s="97">
        <f>F81</f>
        <v>5000000</v>
      </c>
      <c r="G80" s="97">
        <f>G81</f>
        <v>5000000</v>
      </c>
      <c r="H80" s="97">
        <f>H81</f>
        <v>5000000</v>
      </c>
      <c r="I80" s="98"/>
    </row>
    <row r="81" spans="1:9" ht="25.5">
      <c r="A81" s="96" t="s">
        <v>256</v>
      </c>
      <c r="B81" s="96" t="s">
        <v>257</v>
      </c>
      <c r="C81" s="96" t="s">
        <v>575</v>
      </c>
      <c r="D81" s="96" t="s">
        <v>476</v>
      </c>
      <c r="E81" s="100" t="s">
        <v>572</v>
      </c>
      <c r="F81" s="97">
        <v>5000000</v>
      </c>
      <c r="G81" s="97">
        <v>5000000</v>
      </c>
      <c r="H81" s="97">
        <v>5000000</v>
      </c>
      <c r="I81" s="98"/>
    </row>
    <row r="82" spans="1:9" ht="36.75" customHeight="1">
      <c r="A82" s="96" t="s">
        <v>256</v>
      </c>
      <c r="B82" s="96" t="s">
        <v>257</v>
      </c>
      <c r="C82" s="96" t="s">
        <v>490</v>
      </c>
      <c r="D82" s="96"/>
      <c r="E82" s="99" t="s">
        <v>577</v>
      </c>
      <c r="F82" s="97">
        <f>F83</f>
        <v>308362.98</v>
      </c>
      <c r="G82" s="97">
        <f>G83</f>
        <v>308362.98</v>
      </c>
      <c r="H82" s="97">
        <f>H83</f>
        <v>308362.98</v>
      </c>
      <c r="I82" s="98"/>
    </row>
    <row r="83" spans="1:9" ht="25.5">
      <c r="A83" s="96" t="s">
        <v>256</v>
      </c>
      <c r="B83" s="96" t="s">
        <v>257</v>
      </c>
      <c r="C83" s="96" t="s">
        <v>490</v>
      </c>
      <c r="D83" s="96" t="s">
        <v>476</v>
      </c>
      <c r="E83" s="100" t="s">
        <v>572</v>
      </c>
      <c r="F83" s="97">
        <v>308362.98</v>
      </c>
      <c r="G83" s="97">
        <v>308362.98</v>
      </c>
      <c r="H83" s="97">
        <v>308362.98</v>
      </c>
      <c r="I83" s="98"/>
    </row>
    <row r="84" spans="1:9" ht="25.5">
      <c r="A84" s="96" t="s">
        <v>256</v>
      </c>
      <c r="B84" s="96" t="s">
        <v>257</v>
      </c>
      <c r="C84" s="96" t="s">
        <v>578</v>
      </c>
      <c r="D84" s="96"/>
      <c r="E84" s="99" t="s">
        <v>579</v>
      </c>
      <c r="F84" s="97">
        <f>F85</f>
        <v>1073607.73</v>
      </c>
      <c r="G84" s="97">
        <f>G85</f>
        <v>1073607.73</v>
      </c>
      <c r="H84" s="97">
        <f>H85</f>
        <v>1073607.73</v>
      </c>
      <c r="I84" s="98"/>
    </row>
    <row r="85" spans="1:9" ht="25.5">
      <c r="A85" s="96" t="s">
        <v>256</v>
      </c>
      <c r="B85" s="96" t="s">
        <v>257</v>
      </c>
      <c r="C85" s="96" t="s">
        <v>578</v>
      </c>
      <c r="D85" s="96" t="s">
        <v>476</v>
      </c>
      <c r="E85" s="100" t="s">
        <v>572</v>
      </c>
      <c r="F85" s="97">
        <v>1073607.73</v>
      </c>
      <c r="G85" s="97">
        <v>1073607.73</v>
      </c>
      <c r="H85" s="97">
        <v>1073607.73</v>
      </c>
      <c r="I85" s="98"/>
    </row>
    <row r="86" spans="1:9" ht="25.5">
      <c r="A86" s="96" t="s">
        <v>256</v>
      </c>
      <c r="B86" s="96" t="s">
        <v>257</v>
      </c>
      <c r="C86" s="96" t="s">
        <v>580</v>
      </c>
      <c r="D86" s="96"/>
      <c r="E86" s="100" t="s">
        <v>581</v>
      </c>
      <c r="F86" s="97">
        <f>F87</f>
        <v>655184.05</v>
      </c>
      <c r="G86" s="97">
        <f>G87</f>
        <v>655184.05</v>
      </c>
      <c r="H86" s="97">
        <f>H87</f>
        <v>655184.05</v>
      </c>
      <c r="I86" s="98"/>
    </row>
    <row r="87" spans="1:9" ht="25.5">
      <c r="A87" s="96" t="s">
        <v>256</v>
      </c>
      <c r="B87" s="96" t="s">
        <v>257</v>
      </c>
      <c r="C87" s="96" t="s">
        <v>580</v>
      </c>
      <c r="D87" s="96" t="s">
        <v>499</v>
      </c>
      <c r="E87" s="100" t="s">
        <v>582</v>
      </c>
      <c r="F87" s="97">
        <v>655184.05</v>
      </c>
      <c r="G87" s="97">
        <v>655184.05</v>
      </c>
      <c r="H87" s="97">
        <v>655184.05</v>
      </c>
      <c r="I87" s="98"/>
    </row>
    <row r="88" spans="1:9" ht="12.75">
      <c r="A88" s="96" t="s">
        <v>49</v>
      </c>
      <c r="B88" s="96" t="s">
        <v>41</v>
      </c>
      <c r="C88" s="96"/>
      <c r="D88" s="96"/>
      <c r="E88" s="85" t="s">
        <v>152</v>
      </c>
      <c r="F88" s="97">
        <f>F95+F97</f>
        <v>48000</v>
      </c>
      <c r="G88" s="97">
        <f>G95+G97</f>
        <v>48000</v>
      </c>
      <c r="H88" s="97">
        <f>H95+H97</f>
        <v>48000</v>
      </c>
      <c r="I88" s="98"/>
    </row>
    <row r="89" spans="1:9" ht="25.5" hidden="1">
      <c r="A89" s="96" t="s">
        <v>51</v>
      </c>
      <c r="B89" s="96" t="s">
        <v>41</v>
      </c>
      <c r="C89" s="96" t="s">
        <v>50</v>
      </c>
      <c r="D89" s="96"/>
      <c r="E89" s="99" t="s">
        <v>153</v>
      </c>
      <c r="F89" s="97"/>
      <c r="G89" s="97"/>
      <c r="H89" s="97"/>
      <c r="I89" s="98"/>
    </row>
    <row r="90" spans="1:9" ht="12.75" hidden="1">
      <c r="A90" s="96" t="s">
        <v>296</v>
      </c>
      <c r="B90" s="96" t="s">
        <v>41</v>
      </c>
      <c r="C90" s="96" t="s">
        <v>50</v>
      </c>
      <c r="D90" s="96" t="s">
        <v>36</v>
      </c>
      <c r="E90" s="100" t="s">
        <v>139</v>
      </c>
      <c r="F90" s="97"/>
      <c r="G90" s="97"/>
      <c r="H90" s="97"/>
      <c r="I90" s="98"/>
    </row>
    <row r="91" spans="1:8" s="89" customFormat="1" ht="24.75" customHeight="1" hidden="1" thickBot="1">
      <c r="A91" s="156" t="s">
        <v>34</v>
      </c>
      <c r="B91" s="156" t="s">
        <v>31</v>
      </c>
      <c r="C91" s="156" t="s">
        <v>32</v>
      </c>
      <c r="D91" s="156" t="s">
        <v>33</v>
      </c>
      <c r="E91" s="155" t="s">
        <v>282</v>
      </c>
      <c r="F91" s="155" t="s">
        <v>514</v>
      </c>
      <c r="G91" s="155" t="s">
        <v>113</v>
      </c>
      <c r="H91" s="155" t="s">
        <v>185</v>
      </c>
    </row>
    <row r="92" spans="1:8" s="89" customFormat="1" ht="24.75" customHeight="1" hidden="1" thickBot="1">
      <c r="A92" s="156"/>
      <c r="B92" s="156"/>
      <c r="C92" s="156"/>
      <c r="D92" s="156"/>
      <c r="E92" s="155"/>
      <c r="F92" s="155"/>
      <c r="G92" s="155"/>
      <c r="H92" s="155"/>
    </row>
    <row r="93" spans="1:8" s="90" customFormat="1" ht="63" customHeight="1" hidden="1" thickBot="1">
      <c r="A93" s="156"/>
      <c r="B93" s="156"/>
      <c r="C93" s="156"/>
      <c r="D93" s="156"/>
      <c r="E93" s="155"/>
      <c r="F93" s="155"/>
      <c r="G93" s="155"/>
      <c r="H93" s="155"/>
    </row>
    <row r="94" spans="1:8" s="93" customFormat="1" ht="13.5" hidden="1" thickBot="1">
      <c r="A94" s="92" t="s">
        <v>125</v>
      </c>
      <c r="B94" s="92" t="s">
        <v>126</v>
      </c>
      <c r="C94" s="92" t="s">
        <v>127</v>
      </c>
      <c r="D94" s="92" t="s">
        <v>151</v>
      </c>
      <c r="E94" s="91">
        <v>6</v>
      </c>
      <c r="F94" s="91">
        <v>7</v>
      </c>
      <c r="G94" s="91">
        <v>8</v>
      </c>
      <c r="H94" s="91">
        <v>9</v>
      </c>
    </row>
    <row r="95" spans="1:9" ht="15" customHeight="1">
      <c r="A95" s="96" t="s">
        <v>49</v>
      </c>
      <c r="B95" s="96" t="s">
        <v>41</v>
      </c>
      <c r="C95" s="96" t="s">
        <v>491</v>
      </c>
      <c r="D95" s="96"/>
      <c r="E95" s="99" t="s">
        <v>298</v>
      </c>
      <c r="F95" s="97">
        <f>F96</f>
        <v>48000</v>
      </c>
      <c r="G95" s="97">
        <f>G96</f>
        <v>48000</v>
      </c>
      <c r="H95" s="97">
        <f>H96</f>
        <v>48000</v>
      </c>
      <c r="I95" s="98"/>
    </row>
    <row r="96" spans="1:9" ht="25.5">
      <c r="A96" s="96" t="s">
        <v>296</v>
      </c>
      <c r="B96" s="96" t="s">
        <v>41</v>
      </c>
      <c r="C96" s="96" t="s">
        <v>491</v>
      </c>
      <c r="D96" s="96" t="s">
        <v>476</v>
      </c>
      <c r="E96" s="100" t="s">
        <v>572</v>
      </c>
      <c r="F96" s="97">
        <v>48000</v>
      </c>
      <c r="G96" s="97">
        <v>48000</v>
      </c>
      <c r="H96" s="97">
        <v>48000</v>
      </c>
      <c r="I96" s="98"/>
    </row>
    <row r="97" spans="1:9" ht="30" customHeight="1" hidden="1">
      <c r="A97" s="96" t="s">
        <v>256</v>
      </c>
      <c r="B97" s="96" t="s">
        <v>41</v>
      </c>
      <c r="C97" s="96" t="s">
        <v>492</v>
      </c>
      <c r="D97" s="96"/>
      <c r="E97" s="108" t="s">
        <v>493</v>
      </c>
      <c r="F97" s="97">
        <f>F98</f>
        <v>0</v>
      </c>
      <c r="G97" s="97">
        <f>G98</f>
        <v>0</v>
      </c>
      <c r="H97" s="97">
        <f>H98</f>
        <v>0</v>
      </c>
      <c r="I97" s="98"/>
    </row>
    <row r="98" spans="1:9" ht="15.75" customHeight="1" hidden="1">
      <c r="A98" s="96" t="s">
        <v>256</v>
      </c>
      <c r="B98" s="96" t="s">
        <v>41</v>
      </c>
      <c r="C98" s="96" t="s">
        <v>492</v>
      </c>
      <c r="D98" s="96" t="s">
        <v>476</v>
      </c>
      <c r="E98" s="104" t="s">
        <v>132</v>
      </c>
      <c r="F98" s="97">
        <v>0</v>
      </c>
      <c r="G98" s="97">
        <v>0</v>
      </c>
      <c r="H98" s="97">
        <v>0</v>
      </c>
      <c r="I98" s="98"/>
    </row>
    <row r="99" spans="1:9" s="33" customFormat="1" ht="12.75">
      <c r="A99" s="61" t="s">
        <v>299</v>
      </c>
      <c r="B99" s="61"/>
      <c r="C99" s="61"/>
      <c r="D99" s="61"/>
      <c r="E99" s="62" t="s">
        <v>128</v>
      </c>
      <c r="F99" s="63">
        <f>F100+F115+F150</f>
        <v>41179385.620000005</v>
      </c>
      <c r="G99" s="63">
        <f>G100+G115+G150</f>
        <v>41179385.620000005</v>
      </c>
      <c r="H99" s="63">
        <f>H100+H115+H150</f>
        <v>41179385.620000005</v>
      </c>
      <c r="I99" s="32"/>
    </row>
    <row r="100" spans="1:9" ht="13.5">
      <c r="A100" s="96" t="s">
        <v>52</v>
      </c>
      <c r="B100" s="96" t="s">
        <v>120</v>
      </c>
      <c r="C100" s="96"/>
      <c r="D100" s="96"/>
      <c r="E100" s="105" t="s">
        <v>129</v>
      </c>
      <c r="F100" s="97">
        <f>F104+F106+F108+F111+F101</f>
        <v>1385304.8</v>
      </c>
      <c r="G100" s="97">
        <f>G104+G106+G108+G111+G101</f>
        <v>1385304.8</v>
      </c>
      <c r="H100" s="97">
        <f>H104+H106+H108+H111+H101</f>
        <v>1385304.8</v>
      </c>
      <c r="I100" s="98"/>
    </row>
    <row r="101" spans="1:9" ht="12.75">
      <c r="A101" s="96" t="s">
        <v>54</v>
      </c>
      <c r="B101" s="96" t="s">
        <v>120</v>
      </c>
      <c r="C101" s="96" t="s">
        <v>494</v>
      </c>
      <c r="D101" s="96"/>
      <c r="E101" s="99" t="s">
        <v>583</v>
      </c>
      <c r="F101" s="97">
        <f>F103+F102</f>
        <v>1385304.8</v>
      </c>
      <c r="G101" s="97">
        <f>G103+G102</f>
        <v>1385304.8</v>
      </c>
      <c r="H101" s="97">
        <f>H103+H102</f>
        <v>1385304.8</v>
      </c>
      <c r="I101" s="98"/>
    </row>
    <row r="102" spans="1:9" ht="25.5">
      <c r="A102" s="96" t="s">
        <v>54</v>
      </c>
      <c r="B102" s="96" t="s">
        <v>120</v>
      </c>
      <c r="C102" s="96" t="s">
        <v>494</v>
      </c>
      <c r="D102" s="96" t="s">
        <v>476</v>
      </c>
      <c r="E102" s="99" t="s">
        <v>478</v>
      </c>
      <c r="F102" s="97">
        <v>890436.56</v>
      </c>
      <c r="G102" s="97">
        <v>890436.56</v>
      </c>
      <c r="H102" s="97">
        <v>890436.56</v>
      </c>
      <c r="I102" s="98"/>
    </row>
    <row r="103" spans="1:9" ht="38.25">
      <c r="A103" s="96" t="s">
        <v>54</v>
      </c>
      <c r="B103" s="96" t="s">
        <v>120</v>
      </c>
      <c r="C103" s="96" t="s">
        <v>494</v>
      </c>
      <c r="D103" s="96" t="s">
        <v>430</v>
      </c>
      <c r="E103" s="100" t="s">
        <v>512</v>
      </c>
      <c r="F103" s="97">
        <v>494868.24</v>
      </c>
      <c r="G103" s="97">
        <v>494868.24</v>
      </c>
      <c r="H103" s="97">
        <v>494868.24</v>
      </c>
      <c r="I103" s="98"/>
    </row>
    <row r="104" spans="1:9" ht="38.25" hidden="1">
      <c r="A104" s="106" t="s">
        <v>56</v>
      </c>
      <c r="B104" s="106" t="s">
        <v>120</v>
      </c>
      <c r="C104" s="106" t="s">
        <v>55</v>
      </c>
      <c r="D104" s="106"/>
      <c r="E104" s="103" t="s">
        <v>300</v>
      </c>
      <c r="F104" s="107"/>
      <c r="G104" s="107"/>
      <c r="H104" s="107"/>
      <c r="I104" s="98"/>
    </row>
    <row r="105" spans="1:9" ht="12.75" hidden="1">
      <c r="A105" s="106" t="s">
        <v>52</v>
      </c>
      <c r="B105" s="106" t="s">
        <v>120</v>
      </c>
      <c r="C105" s="106" t="s">
        <v>55</v>
      </c>
      <c r="D105" s="106" t="s">
        <v>53</v>
      </c>
      <c r="E105" s="108" t="s">
        <v>140</v>
      </c>
      <c r="F105" s="107"/>
      <c r="G105" s="107"/>
      <c r="H105" s="107"/>
      <c r="I105" s="98"/>
    </row>
    <row r="106" spans="1:9" ht="38.25" hidden="1">
      <c r="A106" s="106" t="s">
        <v>52</v>
      </c>
      <c r="B106" s="106" t="s">
        <v>120</v>
      </c>
      <c r="C106" s="106" t="s">
        <v>57</v>
      </c>
      <c r="D106" s="106"/>
      <c r="E106" s="103" t="s">
        <v>0</v>
      </c>
      <c r="F106" s="107"/>
      <c r="G106" s="107"/>
      <c r="H106" s="107"/>
      <c r="I106" s="98"/>
    </row>
    <row r="107" spans="1:9" ht="12.75" hidden="1">
      <c r="A107" s="106" t="s">
        <v>299</v>
      </c>
      <c r="B107" s="106" t="s">
        <v>120</v>
      </c>
      <c r="C107" s="106" t="s">
        <v>57</v>
      </c>
      <c r="D107" s="106" t="s">
        <v>53</v>
      </c>
      <c r="E107" s="108" t="s">
        <v>140</v>
      </c>
      <c r="F107" s="107"/>
      <c r="G107" s="107"/>
      <c r="H107" s="107"/>
      <c r="I107" s="98"/>
    </row>
    <row r="108" spans="1:9" ht="12.75" hidden="1">
      <c r="A108" s="106" t="s">
        <v>54</v>
      </c>
      <c r="B108" s="106" t="s">
        <v>120</v>
      </c>
      <c r="C108" s="106" t="s">
        <v>58</v>
      </c>
      <c r="D108" s="106"/>
      <c r="E108" s="103" t="s">
        <v>1</v>
      </c>
      <c r="F108" s="107">
        <f>F109+F110</f>
        <v>0</v>
      </c>
      <c r="G108" s="107">
        <f>G109+G110</f>
        <v>0</v>
      </c>
      <c r="H108" s="107">
        <f>H109+H110</f>
        <v>0</v>
      </c>
      <c r="I108" s="98"/>
    </row>
    <row r="109" spans="1:9" ht="12.75" hidden="1">
      <c r="A109" s="106" t="s">
        <v>59</v>
      </c>
      <c r="B109" s="106" t="s">
        <v>120</v>
      </c>
      <c r="C109" s="106" t="s">
        <v>58</v>
      </c>
      <c r="D109" s="106" t="s">
        <v>53</v>
      </c>
      <c r="E109" s="108" t="s">
        <v>140</v>
      </c>
      <c r="F109" s="107"/>
      <c r="G109" s="107"/>
      <c r="H109" s="107"/>
      <c r="I109" s="98"/>
    </row>
    <row r="110" spans="1:9" ht="12.75" hidden="1">
      <c r="A110" s="106" t="s">
        <v>59</v>
      </c>
      <c r="B110" s="106" t="s">
        <v>120</v>
      </c>
      <c r="C110" s="106" t="s">
        <v>58</v>
      </c>
      <c r="D110" s="106" t="s">
        <v>36</v>
      </c>
      <c r="E110" s="108" t="s">
        <v>139</v>
      </c>
      <c r="F110" s="107"/>
      <c r="G110" s="107"/>
      <c r="H110" s="107"/>
      <c r="I110" s="98"/>
    </row>
    <row r="111" spans="1:9" ht="38.25" hidden="1">
      <c r="A111" s="96" t="s">
        <v>54</v>
      </c>
      <c r="B111" s="96" t="s">
        <v>120</v>
      </c>
      <c r="C111" s="96" t="s">
        <v>495</v>
      </c>
      <c r="D111" s="96"/>
      <c r="E111" s="99" t="s">
        <v>496</v>
      </c>
      <c r="F111" s="97">
        <f>F112</f>
        <v>0</v>
      </c>
      <c r="G111" s="97">
        <f>G112</f>
        <v>0</v>
      </c>
      <c r="H111" s="97">
        <f>H112</f>
        <v>0</v>
      </c>
      <c r="I111" s="98"/>
    </row>
    <row r="112" spans="1:9" ht="38.25" hidden="1">
      <c r="A112" s="96" t="s">
        <v>54</v>
      </c>
      <c r="B112" s="96" t="s">
        <v>120</v>
      </c>
      <c r="C112" s="96" t="s">
        <v>495</v>
      </c>
      <c r="D112" s="96" t="s">
        <v>430</v>
      </c>
      <c r="E112" s="100" t="s">
        <v>512</v>
      </c>
      <c r="F112" s="97">
        <v>0</v>
      </c>
      <c r="G112" s="97">
        <v>0</v>
      </c>
      <c r="H112" s="97">
        <v>0</v>
      </c>
      <c r="I112" s="98"/>
    </row>
    <row r="113" spans="1:9" ht="12.75" hidden="1">
      <c r="A113" s="96" t="s">
        <v>61</v>
      </c>
      <c r="B113" s="96" t="s">
        <v>120</v>
      </c>
      <c r="C113" s="96" t="s">
        <v>60</v>
      </c>
      <c r="D113" s="96"/>
      <c r="E113" s="99" t="s">
        <v>2</v>
      </c>
      <c r="F113" s="97">
        <v>0</v>
      </c>
      <c r="G113" s="97">
        <v>0</v>
      </c>
      <c r="H113" s="97">
        <v>0</v>
      </c>
      <c r="I113" s="98"/>
    </row>
    <row r="114" spans="1:9" ht="12.75" hidden="1">
      <c r="A114" s="96" t="s">
        <v>62</v>
      </c>
      <c r="B114" s="96" t="s">
        <v>120</v>
      </c>
      <c r="C114" s="96" t="s">
        <v>60</v>
      </c>
      <c r="D114" s="96" t="s">
        <v>36</v>
      </c>
      <c r="E114" s="100" t="s">
        <v>139</v>
      </c>
      <c r="F114" s="97">
        <v>0</v>
      </c>
      <c r="G114" s="97">
        <v>0</v>
      </c>
      <c r="H114" s="97">
        <v>0</v>
      </c>
      <c r="I114" s="98"/>
    </row>
    <row r="115" spans="1:9" ht="13.5">
      <c r="A115" s="96" t="s">
        <v>52</v>
      </c>
      <c r="B115" s="96" t="s">
        <v>117</v>
      </c>
      <c r="C115" s="96"/>
      <c r="D115" s="96"/>
      <c r="E115" s="105" t="s">
        <v>130</v>
      </c>
      <c r="F115" s="63">
        <f>F123+F127+F134+F137+F139+F143+F145+F120</f>
        <v>29657967.240000002</v>
      </c>
      <c r="G115" s="63">
        <f>G123+G127+G134+G137+G139+G143+G145+G120</f>
        <v>29657967.240000002</v>
      </c>
      <c r="H115" s="63">
        <f>H123+H127+H134+H137+H139+H143+H145+H120</f>
        <v>29657967.240000002</v>
      </c>
      <c r="I115" s="98"/>
    </row>
    <row r="116" spans="1:9" ht="38.25" hidden="1">
      <c r="A116" s="96" t="s">
        <v>52</v>
      </c>
      <c r="B116" s="96" t="s">
        <v>117</v>
      </c>
      <c r="C116" s="96" t="s">
        <v>65</v>
      </c>
      <c r="D116" s="96"/>
      <c r="E116" s="99" t="s">
        <v>141</v>
      </c>
      <c r="F116" s="97"/>
      <c r="G116" s="97"/>
      <c r="H116" s="97"/>
      <c r="I116" s="98"/>
    </row>
    <row r="117" spans="1:9" ht="12.75" hidden="1">
      <c r="A117" s="96" t="s">
        <v>52</v>
      </c>
      <c r="B117" s="96" t="s">
        <v>117</v>
      </c>
      <c r="C117" s="96" t="s">
        <v>63</v>
      </c>
      <c r="D117" s="96" t="s">
        <v>53</v>
      </c>
      <c r="E117" s="100" t="s">
        <v>140</v>
      </c>
      <c r="F117" s="97"/>
      <c r="G117" s="97"/>
      <c r="H117" s="97"/>
      <c r="I117" s="98"/>
    </row>
    <row r="118" spans="1:9" ht="51" hidden="1">
      <c r="A118" s="96" t="s">
        <v>52</v>
      </c>
      <c r="B118" s="96" t="s">
        <v>117</v>
      </c>
      <c r="C118" s="96" t="s">
        <v>64</v>
      </c>
      <c r="D118" s="96"/>
      <c r="E118" s="99" t="s">
        <v>142</v>
      </c>
      <c r="F118" s="97"/>
      <c r="G118" s="97"/>
      <c r="H118" s="97"/>
      <c r="I118" s="98"/>
    </row>
    <row r="119" spans="1:9" ht="12.75" hidden="1">
      <c r="A119" s="96" t="s">
        <v>52</v>
      </c>
      <c r="B119" s="96" t="s">
        <v>117</v>
      </c>
      <c r="C119" s="96" t="s">
        <v>64</v>
      </c>
      <c r="D119" s="96" t="s">
        <v>53</v>
      </c>
      <c r="E119" s="100" t="s">
        <v>140</v>
      </c>
      <c r="F119" s="97"/>
      <c r="G119" s="97"/>
      <c r="H119" s="97"/>
      <c r="I119" s="98"/>
    </row>
    <row r="120" spans="1:9" ht="38.25">
      <c r="A120" s="96" t="s">
        <v>52</v>
      </c>
      <c r="B120" s="96" t="s">
        <v>117</v>
      </c>
      <c r="C120" s="96" t="s">
        <v>584</v>
      </c>
      <c r="D120" s="96"/>
      <c r="E120" s="100" t="s">
        <v>585</v>
      </c>
      <c r="F120" s="97">
        <f>F121+F122</f>
        <v>5998614.15</v>
      </c>
      <c r="G120" s="97">
        <f>G121+G122</f>
        <v>5998614.15</v>
      </c>
      <c r="H120" s="97">
        <f>H121+H122</f>
        <v>5998614.15</v>
      </c>
      <c r="I120" s="98"/>
    </row>
    <row r="121" spans="1:9" ht="25.5">
      <c r="A121" s="96" t="s">
        <v>52</v>
      </c>
      <c r="B121" s="96" t="s">
        <v>117</v>
      </c>
      <c r="C121" s="96" t="s">
        <v>584</v>
      </c>
      <c r="D121" s="96" t="s">
        <v>499</v>
      </c>
      <c r="E121" s="100" t="s">
        <v>582</v>
      </c>
      <c r="F121" s="97">
        <v>998614.15</v>
      </c>
      <c r="G121" s="97">
        <v>998614.15</v>
      </c>
      <c r="H121" s="97">
        <v>998614.15</v>
      </c>
      <c r="I121" s="98"/>
    </row>
    <row r="122" spans="1:9" ht="38.25">
      <c r="A122" s="96" t="s">
        <v>52</v>
      </c>
      <c r="B122" s="96" t="s">
        <v>117</v>
      </c>
      <c r="C122" s="96" t="s">
        <v>584</v>
      </c>
      <c r="D122" s="96" t="s">
        <v>430</v>
      </c>
      <c r="E122" s="100" t="s">
        <v>586</v>
      </c>
      <c r="F122" s="97">
        <v>5000000</v>
      </c>
      <c r="G122" s="97">
        <v>5000000</v>
      </c>
      <c r="H122" s="97">
        <v>5000000</v>
      </c>
      <c r="I122" s="98"/>
    </row>
    <row r="123" spans="1:9" ht="12.75">
      <c r="A123" s="96" t="s">
        <v>299</v>
      </c>
      <c r="B123" s="96" t="s">
        <v>117</v>
      </c>
      <c r="C123" s="96" t="s">
        <v>497</v>
      </c>
      <c r="D123" s="96"/>
      <c r="E123" s="99" t="s">
        <v>587</v>
      </c>
      <c r="F123" s="97">
        <f>F124+F126+F125</f>
        <v>2978650.9000000004</v>
      </c>
      <c r="G123" s="97">
        <f>G124+G126+G125</f>
        <v>2978650.9000000004</v>
      </c>
      <c r="H123" s="97">
        <f>H124+H126+H125</f>
        <v>2978650.9000000004</v>
      </c>
      <c r="I123" s="98"/>
    </row>
    <row r="124" spans="1:9" ht="25.5">
      <c r="A124" s="96" t="s">
        <v>59</v>
      </c>
      <c r="B124" s="96" t="s">
        <v>117</v>
      </c>
      <c r="C124" s="96" t="s">
        <v>497</v>
      </c>
      <c r="D124" s="96" t="s">
        <v>499</v>
      </c>
      <c r="E124" s="104" t="s">
        <v>498</v>
      </c>
      <c r="F124" s="97">
        <v>1790515.31</v>
      </c>
      <c r="G124" s="97">
        <v>1790515.31</v>
      </c>
      <c r="H124" s="97">
        <v>1790515.31</v>
      </c>
      <c r="I124" s="98"/>
    </row>
    <row r="125" spans="1:9" ht="25.5" hidden="1">
      <c r="A125" s="96" t="s">
        <v>138</v>
      </c>
      <c r="B125" s="96" t="s">
        <v>117</v>
      </c>
      <c r="C125" s="96" t="s">
        <v>497</v>
      </c>
      <c r="D125" s="96" t="s">
        <v>476</v>
      </c>
      <c r="E125" s="100" t="s">
        <v>478</v>
      </c>
      <c r="F125" s="97">
        <v>0</v>
      </c>
      <c r="G125" s="97">
        <v>0</v>
      </c>
      <c r="H125" s="97">
        <v>0</v>
      </c>
      <c r="I125" s="98"/>
    </row>
    <row r="126" spans="1:9" ht="38.25">
      <c r="A126" s="96" t="s">
        <v>299</v>
      </c>
      <c r="B126" s="96" t="s">
        <v>117</v>
      </c>
      <c r="C126" s="96" t="s">
        <v>497</v>
      </c>
      <c r="D126" s="96" t="s">
        <v>430</v>
      </c>
      <c r="E126" s="100" t="s">
        <v>512</v>
      </c>
      <c r="F126" s="97">
        <v>1188135.59</v>
      </c>
      <c r="G126" s="97">
        <v>1188135.59</v>
      </c>
      <c r="H126" s="97">
        <v>1188135.59</v>
      </c>
      <c r="I126" s="98"/>
    </row>
    <row r="127" spans="1:9" ht="17.25" customHeight="1">
      <c r="A127" s="96" t="s">
        <v>299</v>
      </c>
      <c r="B127" s="96" t="s">
        <v>117</v>
      </c>
      <c r="C127" s="96" t="s">
        <v>502</v>
      </c>
      <c r="D127" s="96"/>
      <c r="E127" s="99" t="s">
        <v>588</v>
      </c>
      <c r="F127" s="97">
        <f>F128+F131+F132+F133</f>
        <v>76727.09</v>
      </c>
      <c r="G127" s="97">
        <f>G128+G131+G132+G133</f>
        <v>76727.09</v>
      </c>
      <c r="H127" s="97">
        <f>H128+H131+H132+H133</f>
        <v>76727.09</v>
      </c>
      <c r="I127" s="98"/>
    </row>
    <row r="128" spans="1:9" ht="25.5">
      <c r="A128" s="96" t="s">
        <v>59</v>
      </c>
      <c r="B128" s="96" t="s">
        <v>117</v>
      </c>
      <c r="C128" s="96" t="s">
        <v>502</v>
      </c>
      <c r="D128" s="96" t="s">
        <v>499</v>
      </c>
      <c r="E128" s="104" t="s">
        <v>498</v>
      </c>
      <c r="F128" s="97">
        <v>16632.1</v>
      </c>
      <c r="G128" s="97">
        <v>16632.1</v>
      </c>
      <c r="H128" s="97">
        <v>16632.1</v>
      </c>
      <c r="I128" s="98"/>
    </row>
    <row r="129" spans="1:9" ht="51" hidden="1">
      <c r="A129" s="96" t="s">
        <v>66</v>
      </c>
      <c r="B129" s="96" t="s">
        <v>117</v>
      </c>
      <c r="C129" s="96" t="s">
        <v>431</v>
      </c>
      <c r="D129" s="96"/>
      <c r="E129" s="99" t="s">
        <v>436</v>
      </c>
      <c r="F129" s="97">
        <f>F130</f>
        <v>0</v>
      </c>
      <c r="G129" s="97">
        <f>G130</f>
        <v>0</v>
      </c>
      <c r="H129" s="97">
        <f>H130</f>
        <v>0</v>
      </c>
      <c r="I129" s="98"/>
    </row>
    <row r="130" spans="1:9" ht="12.75" hidden="1">
      <c r="A130" s="96" t="s">
        <v>67</v>
      </c>
      <c r="B130" s="96" t="s">
        <v>117</v>
      </c>
      <c r="C130" s="96" t="s">
        <v>431</v>
      </c>
      <c r="D130" s="96" t="s">
        <v>254</v>
      </c>
      <c r="E130" s="100" t="s">
        <v>139</v>
      </c>
      <c r="F130" s="97"/>
      <c r="G130" s="97"/>
      <c r="H130" s="97">
        <v>0</v>
      </c>
      <c r="I130" s="98"/>
    </row>
    <row r="131" spans="1:9" ht="25.5" hidden="1">
      <c r="A131" s="96" t="s">
        <v>59</v>
      </c>
      <c r="B131" s="96" t="s">
        <v>117</v>
      </c>
      <c r="C131" s="96" t="s">
        <v>502</v>
      </c>
      <c r="D131" s="96" t="s">
        <v>476</v>
      </c>
      <c r="E131" s="100" t="s">
        <v>478</v>
      </c>
      <c r="F131" s="97">
        <v>0</v>
      </c>
      <c r="G131" s="97">
        <v>0</v>
      </c>
      <c r="H131" s="97">
        <v>0</v>
      </c>
      <c r="I131" s="98"/>
    </row>
    <row r="132" spans="1:9" ht="38.25">
      <c r="A132" s="96" t="s">
        <v>59</v>
      </c>
      <c r="B132" s="96" t="s">
        <v>117</v>
      </c>
      <c r="C132" s="96" t="s">
        <v>502</v>
      </c>
      <c r="D132" s="96" t="s">
        <v>430</v>
      </c>
      <c r="E132" s="100" t="s">
        <v>512</v>
      </c>
      <c r="F132" s="97">
        <v>60094.99</v>
      </c>
      <c r="G132" s="97">
        <v>60094.99</v>
      </c>
      <c r="H132" s="97">
        <v>60094.99</v>
      </c>
      <c r="I132" s="98"/>
    </row>
    <row r="133" spans="1:9" ht="76.5" hidden="1">
      <c r="A133" s="96" t="s">
        <v>59</v>
      </c>
      <c r="B133" s="96" t="s">
        <v>117</v>
      </c>
      <c r="C133" s="96" t="s">
        <v>500</v>
      </c>
      <c r="D133" s="96" t="s">
        <v>501</v>
      </c>
      <c r="E133" s="100" t="s">
        <v>742</v>
      </c>
      <c r="F133" s="97">
        <v>0</v>
      </c>
      <c r="G133" s="97">
        <v>0</v>
      </c>
      <c r="H133" s="97">
        <v>0</v>
      </c>
      <c r="I133" s="98"/>
    </row>
    <row r="134" spans="1:9" ht="12.75">
      <c r="A134" s="96" t="s">
        <v>66</v>
      </c>
      <c r="B134" s="96" t="s">
        <v>117</v>
      </c>
      <c r="C134" s="96" t="s">
        <v>589</v>
      </c>
      <c r="D134" s="96"/>
      <c r="E134" s="99" t="s">
        <v>590</v>
      </c>
      <c r="F134" s="97">
        <f>F135+F136</f>
        <v>19096331.1</v>
      </c>
      <c r="G134" s="97">
        <f>G135+G136</f>
        <v>19096331.1</v>
      </c>
      <c r="H134" s="97">
        <f>H135+H136</f>
        <v>19096331.1</v>
      </c>
      <c r="I134" s="98"/>
    </row>
    <row r="135" spans="1:9" ht="25.5">
      <c r="A135" s="96" t="s">
        <v>67</v>
      </c>
      <c r="B135" s="96" t="s">
        <v>117</v>
      </c>
      <c r="C135" s="96" t="s">
        <v>589</v>
      </c>
      <c r="D135" s="96" t="s">
        <v>476</v>
      </c>
      <c r="E135" s="99" t="s">
        <v>478</v>
      </c>
      <c r="F135" s="97">
        <v>1705883.44</v>
      </c>
      <c r="G135" s="97">
        <v>1705883.44</v>
      </c>
      <c r="H135" s="97">
        <v>1705883.44</v>
      </c>
      <c r="I135" s="98"/>
    </row>
    <row r="136" spans="1:9" ht="38.25">
      <c r="A136" s="96" t="s">
        <v>67</v>
      </c>
      <c r="B136" s="96" t="s">
        <v>117</v>
      </c>
      <c r="C136" s="96" t="s">
        <v>589</v>
      </c>
      <c r="D136" s="96" t="s">
        <v>430</v>
      </c>
      <c r="E136" s="100" t="s">
        <v>512</v>
      </c>
      <c r="F136" s="97">
        <v>17390447.66</v>
      </c>
      <c r="G136" s="97">
        <v>17390447.66</v>
      </c>
      <c r="H136" s="97">
        <v>17390447.66</v>
      </c>
      <c r="I136" s="98"/>
    </row>
    <row r="137" spans="1:9" ht="25.5">
      <c r="A137" s="96" t="s">
        <v>138</v>
      </c>
      <c r="B137" s="96" t="s">
        <v>117</v>
      </c>
      <c r="C137" s="96" t="s">
        <v>591</v>
      </c>
      <c r="D137" s="96"/>
      <c r="E137" s="99" t="s">
        <v>592</v>
      </c>
      <c r="F137" s="97">
        <f>F138</f>
        <v>144780</v>
      </c>
      <c r="G137" s="97">
        <f>G138</f>
        <v>144780</v>
      </c>
      <c r="H137" s="97">
        <f>H138</f>
        <v>144780</v>
      </c>
      <c r="I137" s="98"/>
    </row>
    <row r="138" spans="1:9" ht="25.5">
      <c r="A138" s="96" t="s">
        <v>138</v>
      </c>
      <c r="B138" s="96" t="s">
        <v>117</v>
      </c>
      <c r="C138" s="96" t="s">
        <v>591</v>
      </c>
      <c r="D138" s="96" t="s">
        <v>476</v>
      </c>
      <c r="E138" s="99" t="s">
        <v>478</v>
      </c>
      <c r="F138" s="97">
        <v>144780</v>
      </c>
      <c r="G138" s="97">
        <v>144780</v>
      </c>
      <c r="H138" s="97">
        <v>144780</v>
      </c>
      <c r="I138" s="98"/>
    </row>
    <row r="139" spans="1:9" ht="25.5">
      <c r="A139" s="96" t="s">
        <v>66</v>
      </c>
      <c r="B139" s="96" t="s">
        <v>117</v>
      </c>
      <c r="C139" s="96" t="s">
        <v>503</v>
      </c>
      <c r="D139" s="96"/>
      <c r="E139" s="99" t="s">
        <v>743</v>
      </c>
      <c r="F139" s="97">
        <f>F140</f>
        <v>993000</v>
      </c>
      <c r="G139" s="97">
        <f>G140</f>
        <v>993000</v>
      </c>
      <c r="H139" s="97">
        <f>H140</f>
        <v>993000</v>
      </c>
      <c r="I139" s="98"/>
    </row>
    <row r="140" spans="1:9" ht="25.5">
      <c r="A140" s="96" t="s">
        <v>67</v>
      </c>
      <c r="B140" s="96" t="s">
        <v>117</v>
      </c>
      <c r="C140" s="96" t="s">
        <v>503</v>
      </c>
      <c r="D140" s="96" t="s">
        <v>499</v>
      </c>
      <c r="E140" s="104" t="s">
        <v>582</v>
      </c>
      <c r="F140" s="97">
        <v>993000</v>
      </c>
      <c r="G140" s="97">
        <v>993000</v>
      </c>
      <c r="H140" s="97">
        <v>993000</v>
      </c>
      <c r="I140" s="98"/>
    </row>
    <row r="141" spans="1:9" ht="25.5" hidden="1">
      <c r="A141" s="96" t="s">
        <v>66</v>
      </c>
      <c r="B141" s="96" t="s">
        <v>117</v>
      </c>
      <c r="C141" s="96" t="s">
        <v>385</v>
      </c>
      <c r="D141" s="96"/>
      <c r="E141" s="99" t="s">
        <v>386</v>
      </c>
      <c r="F141" s="97">
        <f>F142</f>
        <v>0</v>
      </c>
      <c r="G141" s="97">
        <f>G142</f>
        <v>0</v>
      </c>
      <c r="H141" s="97">
        <f>H142</f>
        <v>0</v>
      </c>
      <c r="I141" s="98"/>
    </row>
    <row r="142" spans="1:9" ht="12.75" hidden="1">
      <c r="A142" s="96" t="s">
        <v>67</v>
      </c>
      <c r="B142" s="96" t="s">
        <v>117</v>
      </c>
      <c r="C142" s="96" t="s">
        <v>385</v>
      </c>
      <c r="D142" s="96" t="s">
        <v>430</v>
      </c>
      <c r="E142" s="100" t="s">
        <v>140</v>
      </c>
      <c r="F142" s="97">
        <v>0</v>
      </c>
      <c r="G142" s="97">
        <v>0</v>
      </c>
      <c r="H142" s="97">
        <v>0</v>
      </c>
      <c r="I142" s="98"/>
    </row>
    <row r="143" spans="1:9" ht="25.5">
      <c r="A143" s="96" t="s">
        <v>67</v>
      </c>
      <c r="B143" s="96" t="s">
        <v>117</v>
      </c>
      <c r="C143" s="96" t="s">
        <v>504</v>
      </c>
      <c r="D143" s="96"/>
      <c r="E143" s="100" t="s">
        <v>593</v>
      </c>
      <c r="F143" s="97">
        <f>F144</f>
        <v>369864</v>
      </c>
      <c r="G143" s="97">
        <f>G144</f>
        <v>369864</v>
      </c>
      <c r="H143" s="97">
        <f>H144</f>
        <v>369864</v>
      </c>
      <c r="I143" s="98"/>
    </row>
    <row r="144" spans="1:9" ht="28.5" customHeight="1">
      <c r="A144" s="96" t="s">
        <v>67</v>
      </c>
      <c r="B144" s="96" t="s">
        <v>117</v>
      </c>
      <c r="C144" s="96" t="s">
        <v>504</v>
      </c>
      <c r="D144" s="96" t="s">
        <v>499</v>
      </c>
      <c r="E144" s="100" t="s">
        <v>582</v>
      </c>
      <c r="F144" s="97">
        <v>369864</v>
      </c>
      <c r="G144" s="97">
        <v>369864</v>
      </c>
      <c r="H144" s="97">
        <v>369864</v>
      </c>
      <c r="I144" s="98"/>
    </row>
    <row r="145" spans="1:9" ht="20.25" customHeight="1" hidden="1">
      <c r="A145" s="96" t="s">
        <v>138</v>
      </c>
      <c r="B145" s="96" t="s">
        <v>117</v>
      </c>
      <c r="C145" s="96"/>
      <c r="D145" s="96"/>
      <c r="E145" s="100" t="s">
        <v>452</v>
      </c>
      <c r="F145" s="97">
        <f>F146+F148</f>
        <v>0</v>
      </c>
      <c r="G145" s="97">
        <f>G146+G148</f>
        <v>0</v>
      </c>
      <c r="H145" s="97">
        <f>H146+H148</f>
        <v>0</v>
      </c>
      <c r="I145" s="98"/>
    </row>
    <row r="146" spans="1:9" ht="28.5" customHeight="1" hidden="1">
      <c r="A146" s="96" t="s">
        <v>67</v>
      </c>
      <c r="B146" s="96" t="s">
        <v>117</v>
      </c>
      <c r="C146" s="96" t="s">
        <v>497</v>
      </c>
      <c r="D146" s="96"/>
      <c r="E146" s="99" t="s">
        <v>505</v>
      </c>
      <c r="F146" s="97">
        <f>F147</f>
        <v>0</v>
      </c>
      <c r="G146" s="97">
        <f>G147</f>
        <v>0</v>
      </c>
      <c r="H146" s="97">
        <f>H147</f>
        <v>0</v>
      </c>
      <c r="I146" s="98"/>
    </row>
    <row r="147" spans="1:9" ht="28.5" customHeight="1" hidden="1">
      <c r="A147" s="96" t="s">
        <v>67</v>
      </c>
      <c r="B147" s="96" t="s">
        <v>117</v>
      </c>
      <c r="C147" s="96" t="s">
        <v>497</v>
      </c>
      <c r="D147" s="96" t="s">
        <v>499</v>
      </c>
      <c r="E147" s="104" t="s">
        <v>498</v>
      </c>
      <c r="F147" s="97">
        <v>0</v>
      </c>
      <c r="G147" s="97">
        <v>0</v>
      </c>
      <c r="H147" s="97">
        <v>0</v>
      </c>
      <c r="I147" s="98"/>
    </row>
    <row r="148" spans="1:9" ht="28.5" customHeight="1" hidden="1">
      <c r="A148" s="96" t="s">
        <v>67</v>
      </c>
      <c r="B148" s="96" t="s">
        <v>117</v>
      </c>
      <c r="C148" s="96" t="s">
        <v>500</v>
      </c>
      <c r="D148" s="96"/>
      <c r="E148" s="99" t="s">
        <v>506</v>
      </c>
      <c r="F148" s="97">
        <f>F149</f>
        <v>0</v>
      </c>
      <c r="G148" s="97">
        <f>G149</f>
        <v>0</v>
      </c>
      <c r="H148" s="97">
        <f>H149</f>
        <v>0</v>
      </c>
      <c r="I148" s="98"/>
    </row>
    <row r="149" spans="1:9" ht="28.5" customHeight="1" hidden="1">
      <c r="A149" s="96" t="s">
        <v>67</v>
      </c>
      <c r="B149" s="96" t="s">
        <v>117</v>
      </c>
      <c r="C149" s="96" t="s">
        <v>500</v>
      </c>
      <c r="D149" s="96" t="s">
        <v>499</v>
      </c>
      <c r="E149" s="104" t="s">
        <v>498</v>
      </c>
      <c r="F149" s="97">
        <v>0</v>
      </c>
      <c r="G149" s="97">
        <v>0</v>
      </c>
      <c r="H149" s="97">
        <v>0</v>
      </c>
      <c r="I149" s="98"/>
    </row>
    <row r="150" spans="1:9" ht="13.5">
      <c r="A150" s="96" t="s">
        <v>62</v>
      </c>
      <c r="B150" s="96" t="s">
        <v>121</v>
      </c>
      <c r="C150" s="96"/>
      <c r="D150" s="96"/>
      <c r="E150" s="105" t="s">
        <v>133</v>
      </c>
      <c r="F150" s="63">
        <f>F159+F162+F165+F167+F176+F202+F169</f>
        <v>10136113.579999998</v>
      </c>
      <c r="G150" s="63">
        <f>G159+G162+G165+G167+G176+G202+G169</f>
        <v>10136113.579999998</v>
      </c>
      <c r="H150" s="63">
        <f>H159+H162+H165+H167+H176+H202+H169</f>
        <v>10136113.579999998</v>
      </c>
      <c r="I150" s="98"/>
    </row>
    <row r="151" spans="1:9" ht="12.75" hidden="1">
      <c r="A151" s="96" t="s">
        <v>67</v>
      </c>
      <c r="B151" s="96" t="s">
        <v>121</v>
      </c>
      <c r="C151" s="96" t="s">
        <v>387</v>
      </c>
      <c r="D151" s="96"/>
      <c r="E151" s="99" t="s">
        <v>388</v>
      </c>
      <c r="F151" s="97">
        <f>F152</f>
        <v>0</v>
      </c>
      <c r="G151" s="97">
        <f>G152</f>
        <v>0</v>
      </c>
      <c r="H151" s="97">
        <f>H152</f>
        <v>0</v>
      </c>
      <c r="I151" s="98"/>
    </row>
    <row r="152" spans="1:9" ht="12.75" hidden="1">
      <c r="A152" s="96" t="s">
        <v>56</v>
      </c>
      <c r="B152" s="96" t="s">
        <v>121</v>
      </c>
      <c r="C152" s="96" t="s">
        <v>387</v>
      </c>
      <c r="D152" s="96" t="s">
        <v>36</v>
      </c>
      <c r="E152" s="100" t="s">
        <v>139</v>
      </c>
      <c r="F152" s="97"/>
      <c r="G152" s="97"/>
      <c r="H152" s="97"/>
      <c r="I152" s="98"/>
    </row>
    <row r="153" spans="1:9" ht="12.75" hidden="1">
      <c r="A153" s="96" t="s">
        <v>67</v>
      </c>
      <c r="B153" s="96" t="s">
        <v>121</v>
      </c>
      <c r="C153" s="96" t="s">
        <v>345</v>
      </c>
      <c r="D153" s="96"/>
      <c r="E153" s="99" t="s">
        <v>3</v>
      </c>
      <c r="F153" s="97"/>
      <c r="G153" s="97"/>
      <c r="H153" s="97"/>
      <c r="I153" s="98"/>
    </row>
    <row r="154" spans="1:9" ht="12.75" hidden="1">
      <c r="A154" s="96" t="s">
        <v>56</v>
      </c>
      <c r="B154" s="96" t="s">
        <v>121</v>
      </c>
      <c r="C154" s="96" t="s">
        <v>345</v>
      </c>
      <c r="D154" s="96" t="s">
        <v>36</v>
      </c>
      <c r="E154" s="100" t="s">
        <v>139</v>
      </c>
      <c r="F154" s="97"/>
      <c r="G154" s="97"/>
      <c r="H154" s="97"/>
      <c r="I154" s="98"/>
    </row>
    <row r="155" spans="1:9" ht="25.5" hidden="1">
      <c r="A155" s="96" t="s">
        <v>67</v>
      </c>
      <c r="B155" s="96" t="s">
        <v>121</v>
      </c>
      <c r="C155" s="96" t="s">
        <v>389</v>
      </c>
      <c r="D155" s="96"/>
      <c r="E155" s="99" t="s">
        <v>390</v>
      </c>
      <c r="F155" s="97">
        <f>F156</f>
        <v>0</v>
      </c>
      <c r="G155" s="97">
        <f>G156</f>
        <v>0</v>
      </c>
      <c r="H155" s="97">
        <f>H156</f>
        <v>0</v>
      </c>
      <c r="I155" s="98"/>
    </row>
    <row r="156" spans="1:9" ht="12.75" hidden="1">
      <c r="A156" s="96" t="s">
        <v>56</v>
      </c>
      <c r="B156" s="96" t="s">
        <v>121</v>
      </c>
      <c r="C156" s="96" t="s">
        <v>389</v>
      </c>
      <c r="D156" s="96" t="s">
        <v>36</v>
      </c>
      <c r="E156" s="100" t="s">
        <v>139</v>
      </c>
      <c r="F156" s="97"/>
      <c r="G156" s="97"/>
      <c r="H156" s="97"/>
      <c r="I156" s="98"/>
    </row>
    <row r="157" spans="1:9" ht="38.25" hidden="1">
      <c r="A157" s="96" t="s">
        <v>67</v>
      </c>
      <c r="B157" s="96" t="s">
        <v>121</v>
      </c>
      <c r="C157" s="96" t="s">
        <v>391</v>
      </c>
      <c r="D157" s="96"/>
      <c r="E157" s="99" t="s">
        <v>392</v>
      </c>
      <c r="F157" s="97">
        <f>F158</f>
        <v>0</v>
      </c>
      <c r="G157" s="97">
        <f>G158</f>
        <v>0</v>
      </c>
      <c r="H157" s="97">
        <f>H158</f>
        <v>0</v>
      </c>
      <c r="I157" s="98"/>
    </row>
    <row r="158" spans="1:9" ht="12.75" hidden="1">
      <c r="A158" s="96" t="s">
        <v>56</v>
      </c>
      <c r="B158" s="96" t="s">
        <v>121</v>
      </c>
      <c r="C158" s="96" t="s">
        <v>391</v>
      </c>
      <c r="D158" s="96" t="s">
        <v>36</v>
      </c>
      <c r="E158" s="100" t="s">
        <v>139</v>
      </c>
      <c r="F158" s="97"/>
      <c r="G158" s="97"/>
      <c r="H158" s="97"/>
      <c r="I158" s="98"/>
    </row>
    <row r="159" spans="1:9" ht="12.75">
      <c r="A159" s="96" t="s">
        <v>62</v>
      </c>
      <c r="B159" s="96" t="s">
        <v>121</v>
      </c>
      <c r="C159" s="96" t="s">
        <v>594</v>
      </c>
      <c r="D159" s="96"/>
      <c r="E159" s="99" t="s">
        <v>595</v>
      </c>
      <c r="F159" s="97">
        <f>F160+F161</f>
        <v>380563.59</v>
      </c>
      <c r="G159" s="97">
        <f>G160+G161</f>
        <v>380563.59</v>
      </c>
      <c r="H159" s="97">
        <f>H160+H161</f>
        <v>380563.59</v>
      </c>
      <c r="I159" s="98"/>
    </row>
    <row r="160" spans="1:9" ht="38.25">
      <c r="A160" s="96" t="s">
        <v>62</v>
      </c>
      <c r="B160" s="96" t="s">
        <v>121</v>
      </c>
      <c r="C160" s="96" t="s">
        <v>594</v>
      </c>
      <c r="D160" s="96" t="s">
        <v>430</v>
      </c>
      <c r="E160" s="100" t="s">
        <v>512</v>
      </c>
      <c r="F160" s="97">
        <v>380563.59</v>
      </c>
      <c r="G160" s="97">
        <v>380563.59</v>
      </c>
      <c r="H160" s="97">
        <v>380563.59</v>
      </c>
      <c r="I160" s="98"/>
    </row>
    <row r="161" spans="1:9" ht="12.75" hidden="1">
      <c r="A161" s="96" t="s">
        <v>62</v>
      </c>
      <c r="B161" s="96" t="s">
        <v>121</v>
      </c>
      <c r="C161" s="96" t="s">
        <v>507</v>
      </c>
      <c r="D161" s="96" t="s">
        <v>479</v>
      </c>
      <c r="E161" s="100" t="s">
        <v>480</v>
      </c>
      <c r="F161" s="97">
        <v>0</v>
      </c>
      <c r="G161" s="97">
        <v>0</v>
      </c>
      <c r="H161" s="97">
        <v>0</v>
      </c>
      <c r="I161" s="98"/>
    </row>
    <row r="162" spans="1:9" ht="12.75">
      <c r="A162" s="96" t="s">
        <v>62</v>
      </c>
      <c r="B162" s="96" t="s">
        <v>121</v>
      </c>
      <c r="C162" s="96" t="s">
        <v>507</v>
      </c>
      <c r="D162" s="96"/>
      <c r="E162" s="99" t="s">
        <v>596</v>
      </c>
      <c r="F162" s="97">
        <f>F163+F164</f>
        <v>3019017.86</v>
      </c>
      <c r="G162" s="97">
        <f>G163+G164</f>
        <v>3019017.86</v>
      </c>
      <c r="H162" s="97">
        <f>H163+H164</f>
        <v>3019017.86</v>
      </c>
      <c r="I162" s="98"/>
    </row>
    <row r="163" spans="1:9" ht="25.5">
      <c r="A163" s="96" t="s">
        <v>62</v>
      </c>
      <c r="B163" s="96" t="s">
        <v>121</v>
      </c>
      <c r="C163" s="96" t="s">
        <v>507</v>
      </c>
      <c r="D163" s="96" t="s">
        <v>476</v>
      </c>
      <c r="E163" s="100" t="s">
        <v>478</v>
      </c>
      <c r="F163" s="97">
        <v>3018367.77</v>
      </c>
      <c r="G163" s="97">
        <v>3018367.77</v>
      </c>
      <c r="H163" s="97">
        <v>3018367.77</v>
      </c>
      <c r="I163" s="98"/>
    </row>
    <row r="164" spans="1:9" ht="12.75">
      <c r="A164" s="96" t="s">
        <v>62</v>
      </c>
      <c r="B164" s="96" t="s">
        <v>121</v>
      </c>
      <c r="C164" s="96" t="s">
        <v>507</v>
      </c>
      <c r="D164" s="96" t="s">
        <v>563</v>
      </c>
      <c r="E164" s="100" t="s">
        <v>557</v>
      </c>
      <c r="F164" s="97">
        <v>650.09</v>
      </c>
      <c r="G164" s="97">
        <v>650.09</v>
      </c>
      <c r="H164" s="97">
        <v>650.09</v>
      </c>
      <c r="I164" s="98"/>
    </row>
    <row r="165" spans="1:9" ht="12.75">
      <c r="A165" s="96" t="s">
        <v>62</v>
      </c>
      <c r="B165" s="96" t="s">
        <v>121</v>
      </c>
      <c r="C165" s="96" t="s">
        <v>489</v>
      </c>
      <c r="D165" s="96"/>
      <c r="E165" s="99" t="s">
        <v>597</v>
      </c>
      <c r="F165" s="97">
        <f>F166</f>
        <v>312049.84</v>
      </c>
      <c r="G165" s="97">
        <f>G166</f>
        <v>312049.84</v>
      </c>
      <c r="H165" s="97">
        <f>H166</f>
        <v>312049.84</v>
      </c>
      <c r="I165" s="98"/>
    </row>
    <row r="166" spans="1:9" ht="38.25">
      <c r="A166" s="96" t="s">
        <v>62</v>
      </c>
      <c r="B166" s="96" t="s">
        <v>121</v>
      </c>
      <c r="C166" s="96" t="s">
        <v>489</v>
      </c>
      <c r="D166" s="96" t="s">
        <v>430</v>
      </c>
      <c r="E166" s="100" t="s">
        <v>512</v>
      </c>
      <c r="F166" s="97">
        <v>312049.84</v>
      </c>
      <c r="G166" s="97">
        <v>312049.84</v>
      </c>
      <c r="H166" s="97">
        <v>312049.84</v>
      </c>
      <c r="I166" s="98"/>
    </row>
    <row r="167" spans="1:9" ht="12.75">
      <c r="A167" s="96" t="s">
        <v>62</v>
      </c>
      <c r="B167" s="96" t="s">
        <v>121</v>
      </c>
      <c r="C167" s="96" t="s">
        <v>508</v>
      </c>
      <c r="D167" s="96"/>
      <c r="E167" s="99" t="s">
        <v>598</v>
      </c>
      <c r="F167" s="97">
        <f>F168</f>
        <v>250000</v>
      </c>
      <c r="G167" s="97">
        <f>G168</f>
        <v>250000</v>
      </c>
      <c r="H167" s="97">
        <f>H168</f>
        <v>250000</v>
      </c>
      <c r="I167" s="98"/>
    </row>
    <row r="168" spans="1:9" ht="25.5">
      <c r="A168" s="96" t="s">
        <v>62</v>
      </c>
      <c r="B168" s="96" t="s">
        <v>121</v>
      </c>
      <c r="C168" s="96" t="s">
        <v>508</v>
      </c>
      <c r="D168" s="96" t="s">
        <v>476</v>
      </c>
      <c r="E168" s="100" t="s">
        <v>478</v>
      </c>
      <c r="F168" s="97">
        <v>250000</v>
      </c>
      <c r="G168" s="97">
        <v>250000</v>
      </c>
      <c r="H168" s="97">
        <v>250000</v>
      </c>
      <c r="I168" s="98"/>
    </row>
    <row r="169" spans="1:9" ht="12.75">
      <c r="A169" s="96" t="s">
        <v>69</v>
      </c>
      <c r="B169" s="96" t="s">
        <v>121</v>
      </c>
      <c r="C169" s="96" t="s">
        <v>509</v>
      </c>
      <c r="D169" s="96"/>
      <c r="E169" s="99" t="s">
        <v>599</v>
      </c>
      <c r="F169" s="97">
        <f>F171</f>
        <v>2409958.54</v>
      </c>
      <c r="G169" s="97">
        <f>G171</f>
        <v>2409958.54</v>
      </c>
      <c r="H169" s="97">
        <f>H171</f>
        <v>2409958.54</v>
      </c>
      <c r="I169" s="98"/>
    </row>
    <row r="170" spans="1:9" ht="12.75" hidden="1">
      <c r="A170" s="96" t="s">
        <v>54</v>
      </c>
      <c r="B170" s="96" t="s">
        <v>121</v>
      </c>
      <c r="C170" s="96" t="s">
        <v>68</v>
      </c>
      <c r="D170" s="96" t="s">
        <v>53</v>
      </c>
      <c r="E170" s="100" t="s">
        <v>140</v>
      </c>
      <c r="F170" s="97"/>
      <c r="G170" s="97"/>
      <c r="H170" s="97"/>
      <c r="I170" s="98"/>
    </row>
    <row r="171" spans="1:9" ht="25.5">
      <c r="A171" s="96" t="s">
        <v>54</v>
      </c>
      <c r="B171" s="96" t="s">
        <v>121</v>
      </c>
      <c r="C171" s="96" t="s">
        <v>509</v>
      </c>
      <c r="D171" s="96" t="s">
        <v>476</v>
      </c>
      <c r="E171" s="100" t="s">
        <v>478</v>
      </c>
      <c r="F171" s="97">
        <v>2409958.54</v>
      </c>
      <c r="G171" s="97">
        <v>2409958.54</v>
      </c>
      <c r="H171" s="97">
        <v>2409958.54</v>
      </c>
      <c r="I171" s="98"/>
    </row>
    <row r="172" spans="1:8" s="89" customFormat="1" ht="24.75" customHeight="1" hidden="1">
      <c r="A172" s="163" t="s">
        <v>34</v>
      </c>
      <c r="B172" s="163" t="s">
        <v>31</v>
      </c>
      <c r="C172" s="163" t="s">
        <v>32</v>
      </c>
      <c r="D172" s="163" t="s">
        <v>33</v>
      </c>
      <c r="E172" s="164" t="s">
        <v>282</v>
      </c>
      <c r="F172" s="164" t="s">
        <v>383</v>
      </c>
      <c r="G172" s="164" t="s">
        <v>113</v>
      </c>
      <c r="H172" s="164" t="s">
        <v>185</v>
      </c>
    </row>
    <row r="173" spans="1:8" s="89" customFormat="1" ht="24.75" customHeight="1" hidden="1">
      <c r="A173" s="163"/>
      <c r="B173" s="163"/>
      <c r="C173" s="163"/>
      <c r="D173" s="163"/>
      <c r="E173" s="164"/>
      <c r="F173" s="164"/>
      <c r="G173" s="164"/>
      <c r="H173" s="164"/>
    </row>
    <row r="174" spans="1:8" s="90" customFormat="1" ht="63" customHeight="1" hidden="1">
      <c r="A174" s="163"/>
      <c r="B174" s="163"/>
      <c r="C174" s="163"/>
      <c r="D174" s="163"/>
      <c r="E174" s="164"/>
      <c r="F174" s="164"/>
      <c r="G174" s="164"/>
      <c r="H174" s="164"/>
    </row>
    <row r="175" spans="1:8" s="93" customFormat="1" ht="12.75" hidden="1">
      <c r="A175" s="102" t="s">
        <v>125</v>
      </c>
      <c r="B175" s="102" t="s">
        <v>126</v>
      </c>
      <c r="C175" s="102" t="s">
        <v>127</v>
      </c>
      <c r="D175" s="102" t="s">
        <v>151</v>
      </c>
      <c r="E175" s="101">
        <v>6</v>
      </c>
      <c r="F175" s="101">
        <v>7</v>
      </c>
      <c r="G175" s="101">
        <v>8</v>
      </c>
      <c r="H175" s="101">
        <v>9</v>
      </c>
    </row>
    <row r="176" spans="1:9" ht="12.75">
      <c r="A176" s="96" t="s">
        <v>70</v>
      </c>
      <c r="B176" s="96" t="s">
        <v>121</v>
      </c>
      <c r="C176" s="96" t="s">
        <v>510</v>
      </c>
      <c r="D176" s="96"/>
      <c r="E176" s="99" t="s">
        <v>600</v>
      </c>
      <c r="F176" s="97">
        <f>F177</f>
        <v>2029606.25</v>
      </c>
      <c r="G176" s="97">
        <f>G177</f>
        <v>2029606.25</v>
      </c>
      <c r="H176" s="97">
        <f>H177</f>
        <v>2029606.25</v>
      </c>
      <c r="I176" s="98"/>
    </row>
    <row r="177" spans="1:9" ht="25.5">
      <c r="A177" s="96" t="s">
        <v>67</v>
      </c>
      <c r="B177" s="96" t="s">
        <v>121</v>
      </c>
      <c r="C177" s="96" t="s">
        <v>510</v>
      </c>
      <c r="D177" s="96" t="s">
        <v>476</v>
      </c>
      <c r="E177" s="100" t="s">
        <v>478</v>
      </c>
      <c r="F177" s="97">
        <v>2029606.25</v>
      </c>
      <c r="G177" s="97">
        <v>2029606.25</v>
      </c>
      <c r="H177" s="97">
        <v>2029606.25</v>
      </c>
      <c r="I177" s="98"/>
    </row>
    <row r="178" spans="1:9" ht="25.5" customHeight="1" hidden="1">
      <c r="A178" s="96" t="s">
        <v>70</v>
      </c>
      <c r="B178" s="96" t="s">
        <v>121</v>
      </c>
      <c r="C178" s="96" t="s">
        <v>432</v>
      </c>
      <c r="D178" s="96"/>
      <c r="E178" s="99" t="s">
        <v>437</v>
      </c>
      <c r="F178" s="97">
        <f>F179</f>
        <v>0</v>
      </c>
      <c r="G178" s="97">
        <f>G179</f>
        <v>0</v>
      </c>
      <c r="H178" s="97">
        <f>H179</f>
        <v>0</v>
      </c>
      <c r="I178" s="98"/>
    </row>
    <row r="179" spans="1:9" ht="12.75" hidden="1">
      <c r="A179" s="96" t="s">
        <v>299</v>
      </c>
      <c r="B179" s="96" t="s">
        <v>121</v>
      </c>
      <c r="C179" s="96" t="s">
        <v>432</v>
      </c>
      <c r="D179" s="96" t="s">
        <v>254</v>
      </c>
      <c r="E179" s="100" t="s">
        <v>132</v>
      </c>
      <c r="F179" s="97"/>
      <c r="G179" s="97"/>
      <c r="H179" s="97">
        <v>0</v>
      </c>
      <c r="I179" s="98"/>
    </row>
    <row r="180" spans="1:9" ht="25.5" hidden="1">
      <c r="A180" s="96" t="s">
        <v>70</v>
      </c>
      <c r="B180" s="96" t="s">
        <v>121</v>
      </c>
      <c r="C180" s="96" t="s">
        <v>75</v>
      </c>
      <c r="D180" s="96"/>
      <c r="E180" s="99" t="s">
        <v>438</v>
      </c>
      <c r="F180" s="97">
        <f>F181+F182</f>
        <v>0</v>
      </c>
      <c r="G180" s="97">
        <f>G181+G182</f>
        <v>0</v>
      </c>
      <c r="H180" s="97">
        <f>H181+H182</f>
        <v>0</v>
      </c>
      <c r="I180" s="98"/>
    </row>
    <row r="181" spans="1:9" ht="12.75" hidden="1">
      <c r="A181" s="96" t="s">
        <v>299</v>
      </c>
      <c r="B181" s="96" t="s">
        <v>121</v>
      </c>
      <c r="C181" s="96" t="s">
        <v>75</v>
      </c>
      <c r="D181" s="96" t="s">
        <v>254</v>
      </c>
      <c r="E181" s="100" t="s">
        <v>132</v>
      </c>
      <c r="F181" s="97"/>
      <c r="G181" s="97"/>
      <c r="H181" s="97">
        <v>0</v>
      </c>
      <c r="I181" s="98"/>
    </row>
    <row r="182" spans="1:9" ht="12.75" hidden="1">
      <c r="A182" s="96" t="s">
        <v>62</v>
      </c>
      <c r="B182" s="96" t="s">
        <v>121</v>
      </c>
      <c r="C182" s="96" t="s">
        <v>71</v>
      </c>
      <c r="D182" s="96" t="s">
        <v>36</v>
      </c>
      <c r="E182" s="100" t="s">
        <v>139</v>
      </c>
      <c r="F182" s="97"/>
      <c r="G182" s="97"/>
      <c r="H182" s="97"/>
      <c r="I182" s="98"/>
    </row>
    <row r="183" spans="1:9" ht="30" customHeight="1" hidden="1">
      <c r="A183" s="96" t="s">
        <v>74</v>
      </c>
      <c r="B183" s="96" t="s">
        <v>121</v>
      </c>
      <c r="C183" s="96" t="s">
        <v>72</v>
      </c>
      <c r="D183" s="96"/>
      <c r="E183" s="99" t="s">
        <v>4</v>
      </c>
      <c r="F183" s="97">
        <f>F184+F185</f>
        <v>0</v>
      </c>
      <c r="G183" s="97">
        <f>G184+G185</f>
        <v>0</v>
      </c>
      <c r="H183" s="97">
        <f>H184+H185</f>
        <v>0</v>
      </c>
      <c r="I183" s="98"/>
    </row>
    <row r="184" spans="1:9" ht="12.75" hidden="1">
      <c r="A184" s="96" t="s">
        <v>299</v>
      </c>
      <c r="B184" s="96" t="s">
        <v>121</v>
      </c>
      <c r="C184" s="96" t="s">
        <v>72</v>
      </c>
      <c r="D184" s="96" t="s">
        <v>53</v>
      </c>
      <c r="E184" s="100" t="s">
        <v>140</v>
      </c>
      <c r="F184" s="97"/>
      <c r="G184" s="97"/>
      <c r="H184" s="97"/>
      <c r="I184" s="98"/>
    </row>
    <row r="185" spans="1:9" ht="36.75" customHeight="1" hidden="1">
      <c r="A185" s="96" t="s">
        <v>70</v>
      </c>
      <c r="B185" s="96" t="s">
        <v>121</v>
      </c>
      <c r="C185" s="96" t="s">
        <v>72</v>
      </c>
      <c r="D185" s="96" t="s">
        <v>36</v>
      </c>
      <c r="E185" s="100" t="s">
        <v>139</v>
      </c>
      <c r="F185" s="97"/>
      <c r="G185" s="97"/>
      <c r="H185" s="97"/>
      <c r="I185" s="98"/>
    </row>
    <row r="186" spans="1:9" ht="37.5" customHeight="1" hidden="1">
      <c r="A186" s="96" t="s">
        <v>67</v>
      </c>
      <c r="B186" s="96" t="s">
        <v>121</v>
      </c>
      <c r="C186" s="96" t="s">
        <v>73</v>
      </c>
      <c r="D186" s="96"/>
      <c r="E186" s="99" t="s">
        <v>5</v>
      </c>
      <c r="F186" s="97">
        <f>F187+F188</f>
        <v>0</v>
      </c>
      <c r="G186" s="97">
        <f>G187+G188</f>
        <v>0</v>
      </c>
      <c r="H186" s="97">
        <f>H187+H188</f>
        <v>0</v>
      </c>
      <c r="I186" s="98"/>
    </row>
    <row r="187" spans="1:9" ht="12.75" hidden="1">
      <c r="A187" s="96" t="s">
        <v>299</v>
      </c>
      <c r="B187" s="96" t="s">
        <v>121</v>
      </c>
      <c r="C187" s="96" t="s">
        <v>73</v>
      </c>
      <c r="D187" s="96" t="s">
        <v>53</v>
      </c>
      <c r="E187" s="100" t="s">
        <v>140</v>
      </c>
      <c r="F187" s="97"/>
      <c r="G187" s="97"/>
      <c r="H187" s="97"/>
      <c r="I187" s="98"/>
    </row>
    <row r="188" spans="1:9" ht="39" customHeight="1" hidden="1">
      <c r="A188" s="96" t="s">
        <v>299</v>
      </c>
      <c r="B188" s="96" t="s">
        <v>121</v>
      </c>
      <c r="C188" s="96" t="s">
        <v>73</v>
      </c>
      <c r="D188" s="96" t="s">
        <v>36</v>
      </c>
      <c r="E188" s="100" t="s">
        <v>139</v>
      </c>
      <c r="F188" s="97"/>
      <c r="G188" s="97"/>
      <c r="H188" s="97"/>
      <c r="I188" s="98"/>
    </row>
    <row r="189" spans="1:9" ht="12.75" hidden="1">
      <c r="A189" s="96" t="s">
        <v>67</v>
      </c>
      <c r="B189" s="96" t="s">
        <v>121</v>
      </c>
      <c r="C189" s="96" t="s">
        <v>346</v>
      </c>
      <c r="D189" s="96"/>
      <c r="E189" s="99" t="s">
        <v>347</v>
      </c>
      <c r="F189" s="97"/>
      <c r="G189" s="97"/>
      <c r="H189" s="97"/>
      <c r="I189" s="98"/>
    </row>
    <row r="190" spans="1:9" ht="12.75" hidden="1">
      <c r="A190" s="96" t="s">
        <v>299</v>
      </c>
      <c r="B190" s="96" t="s">
        <v>121</v>
      </c>
      <c r="C190" s="96" t="s">
        <v>346</v>
      </c>
      <c r="D190" s="96" t="s">
        <v>36</v>
      </c>
      <c r="E190" s="100" t="s">
        <v>139</v>
      </c>
      <c r="F190" s="97"/>
      <c r="G190" s="97"/>
      <c r="H190" s="97"/>
      <c r="I190" s="98"/>
    </row>
    <row r="191" spans="1:9" ht="51" customHeight="1" hidden="1">
      <c r="A191" s="96" t="s">
        <v>70</v>
      </c>
      <c r="B191" s="96" t="s">
        <v>121</v>
      </c>
      <c r="C191" s="96" t="s">
        <v>75</v>
      </c>
      <c r="D191" s="96"/>
      <c r="E191" s="99" t="s">
        <v>348</v>
      </c>
      <c r="F191" s="97"/>
      <c r="G191" s="97"/>
      <c r="H191" s="97"/>
      <c r="I191" s="98"/>
    </row>
    <row r="192" spans="1:9" ht="42.75" customHeight="1" hidden="1">
      <c r="A192" s="96" t="s">
        <v>70</v>
      </c>
      <c r="B192" s="96" t="s">
        <v>121</v>
      </c>
      <c r="C192" s="96" t="s">
        <v>75</v>
      </c>
      <c r="D192" s="96" t="s">
        <v>36</v>
      </c>
      <c r="E192" s="100" t="s">
        <v>139</v>
      </c>
      <c r="F192" s="97"/>
      <c r="G192" s="97"/>
      <c r="H192" s="97"/>
      <c r="I192" s="98"/>
    </row>
    <row r="193" spans="1:9" ht="51.75" customHeight="1" hidden="1">
      <c r="A193" s="96" t="s">
        <v>70</v>
      </c>
      <c r="B193" s="96" t="s">
        <v>121</v>
      </c>
      <c r="C193" s="96" t="s">
        <v>363</v>
      </c>
      <c r="D193" s="96"/>
      <c r="E193" s="99" t="s">
        <v>744</v>
      </c>
      <c r="F193" s="97">
        <f>F194</f>
        <v>0</v>
      </c>
      <c r="G193" s="97">
        <f>G194</f>
        <v>0</v>
      </c>
      <c r="H193" s="97">
        <f>H194</f>
        <v>0</v>
      </c>
      <c r="I193" s="98"/>
    </row>
    <row r="194" spans="1:9" ht="45.75" customHeight="1" hidden="1">
      <c r="A194" s="96" t="s">
        <v>70</v>
      </c>
      <c r="B194" s="96" t="s">
        <v>121</v>
      </c>
      <c r="C194" s="96" t="s">
        <v>363</v>
      </c>
      <c r="D194" s="96" t="s">
        <v>36</v>
      </c>
      <c r="E194" s="100" t="s">
        <v>139</v>
      </c>
      <c r="F194" s="97"/>
      <c r="G194" s="97"/>
      <c r="H194" s="97"/>
      <c r="I194" s="98"/>
    </row>
    <row r="195" spans="1:9" s="33" customFormat="1" ht="12.75" hidden="1">
      <c r="A195" s="61" t="s">
        <v>6</v>
      </c>
      <c r="B195" s="61"/>
      <c r="C195" s="61"/>
      <c r="D195" s="61"/>
      <c r="E195" s="62" t="s">
        <v>7</v>
      </c>
      <c r="F195" s="63">
        <f>F196</f>
        <v>0</v>
      </c>
      <c r="G195" s="63">
        <f>G196</f>
        <v>0</v>
      </c>
      <c r="H195" s="63">
        <f>H196</f>
        <v>0</v>
      </c>
      <c r="I195" s="32"/>
    </row>
    <row r="196" spans="1:9" ht="25.5" hidden="1">
      <c r="A196" s="96" t="s">
        <v>76</v>
      </c>
      <c r="B196" s="96" t="s">
        <v>121</v>
      </c>
      <c r="C196" s="96"/>
      <c r="D196" s="96"/>
      <c r="E196" s="85" t="s">
        <v>8</v>
      </c>
      <c r="F196" s="97"/>
      <c r="G196" s="97"/>
      <c r="H196" s="97"/>
      <c r="I196" s="98"/>
    </row>
    <row r="197" spans="1:9" ht="12.75" hidden="1">
      <c r="A197" s="96" t="s">
        <v>78</v>
      </c>
      <c r="B197" s="96" t="s">
        <v>121</v>
      </c>
      <c r="C197" s="96" t="s">
        <v>77</v>
      </c>
      <c r="D197" s="96"/>
      <c r="E197" s="99" t="s">
        <v>9</v>
      </c>
      <c r="F197" s="97"/>
      <c r="G197" s="97"/>
      <c r="H197" s="97"/>
      <c r="I197" s="98"/>
    </row>
    <row r="198" spans="1:8" s="89" customFormat="1" ht="24.75" customHeight="1" hidden="1">
      <c r="A198" s="163" t="s">
        <v>34</v>
      </c>
      <c r="B198" s="163" t="s">
        <v>31</v>
      </c>
      <c r="C198" s="163" t="s">
        <v>32</v>
      </c>
      <c r="D198" s="163" t="s">
        <v>33</v>
      </c>
      <c r="E198" s="164" t="s">
        <v>282</v>
      </c>
      <c r="F198" s="164" t="s">
        <v>383</v>
      </c>
      <c r="G198" s="164" t="s">
        <v>113</v>
      </c>
      <c r="H198" s="164" t="s">
        <v>185</v>
      </c>
    </row>
    <row r="199" spans="1:8" s="89" customFormat="1" ht="24.75" customHeight="1" hidden="1">
      <c r="A199" s="163"/>
      <c r="B199" s="163"/>
      <c r="C199" s="163"/>
      <c r="D199" s="163"/>
      <c r="E199" s="164"/>
      <c r="F199" s="164"/>
      <c r="G199" s="164"/>
      <c r="H199" s="164"/>
    </row>
    <row r="200" spans="1:8" s="90" customFormat="1" ht="63" customHeight="1" hidden="1">
      <c r="A200" s="163"/>
      <c r="B200" s="163"/>
      <c r="C200" s="163"/>
      <c r="D200" s="163"/>
      <c r="E200" s="164"/>
      <c r="F200" s="164"/>
      <c r="G200" s="164"/>
      <c r="H200" s="164"/>
    </row>
    <row r="201" spans="1:8" s="93" customFormat="1" ht="12.75" hidden="1">
      <c r="A201" s="102" t="s">
        <v>125</v>
      </c>
      <c r="B201" s="102" t="s">
        <v>126</v>
      </c>
      <c r="C201" s="102" t="s">
        <v>127</v>
      </c>
      <c r="D201" s="102" t="s">
        <v>151</v>
      </c>
      <c r="E201" s="101">
        <v>6</v>
      </c>
      <c r="F201" s="101">
        <v>7</v>
      </c>
      <c r="G201" s="101">
        <v>8</v>
      </c>
      <c r="H201" s="101">
        <v>9</v>
      </c>
    </row>
    <row r="202" spans="1:8" s="93" customFormat="1" ht="12.75">
      <c r="A202" s="96" t="s">
        <v>67</v>
      </c>
      <c r="B202" s="96" t="s">
        <v>121</v>
      </c>
      <c r="C202" s="96" t="s">
        <v>601</v>
      </c>
      <c r="D202" s="102"/>
      <c r="E202" s="99" t="s">
        <v>602</v>
      </c>
      <c r="F202" s="119">
        <f>F203+F204</f>
        <v>1734917.5</v>
      </c>
      <c r="G202" s="119">
        <f>G203+G204</f>
        <v>1734917.5</v>
      </c>
      <c r="H202" s="119">
        <f>H203+H204</f>
        <v>1734917.5</v>
      </c>
    </row>
    <row r="203" spans="1:8" s="93" customFormat="1" ht="25.5">
      <c r="A203" s="96" t="s">
        <v>67</v>
      </c>
      <c r="B203" s="96" t="s">
        <v>121</v>
      </c>
      <c r="C203" s="96" t="s">
        <v>601</v>
      </c>
      <c r="D203" s="125" t="s">
        <v>476</v>
      </c>
      <c r="E203" s="100" t="s">
        <v>478</v>
      </c>
      <c r="F203" s="97">
        <v>1691917.5</v>
      </c>
      <c r="G203" s="97">
        <v>1691917.5</v>
      </c>
      <c r="H203" s="97">
        <v>1691917.5</v>
      </c>
    </row>
    <row r="204" spans="1:8" s="93" customFormat="1" ht="12.75">
      <c r="A204" s="96" t="s">
        <v>67</v>
      </c>
      <c r="B204" s="96" t="s">
        <v>121</v>
      </c>
      <c r="C204" s="96" t="s">
        <v>601</v>
      </c>
      <c r="D204" s="125" t="s">
        <v>511</v>
      </c>
      <c r="E204" s="100" t="s">
        <v>603</v>
      </c>
      <c r="F204" s="97">
        <v>43000</v>
      </c>
      <c r="G204" s="97">
        <v>43000</v>
      </c>
      <c r="H204" s="97">
        <v>43000</v>
      </c>
    </row>
    <row r="205" spans="1:9" s="33" customFormat="1" ht="12.75">
      <c r="A205" s="61" t="s">
        <v>10</v>
      </c>
      <c r="B205" s="61"/>
      <c r="C205" s="61"/>
      <c r="D205" s="61"/>
      <c r="E205" s="62" t="s">
        <v>145</v>
      </c>
      <c r="F205" s="63">
        <f>F206+F220</f>
        <v>147626.22</v>
      </c>
      <c r="G205" s="63">
        <f>G206+G220</f>
        <v>147626.22</v>
      </c>
      <c r="H205" s="63">
        <f>H206+H220</f>
        <v>147626.22</v>
      </c>
      <c r="I205" s="32"/>
    </row>
    <row r="206" spans="1:9" ht="12.75" hidden="1">
      <c r="A206" s="96" t="s">
        <v>10</v>
      </c>
      <c r="B206" s="96" t="s">
        <v>117</v>
      </c>
      <c r="C206" s="96"/>
      <c r="D206" s="96"/>
      <c r="E206" s="85" t="s">
        <v>11</v>
      </c>
      <c r="F206" s="97"/>
      <c r="G206" s="97"/>
      <c r="H206" s="97">
        <f>H207+H209+H211+H213+H215</f>
        <v>0</v>
      </c>
      <c r="I206" s="98"/>
    </row>
    <row r="207" spans="1:9" ht="71.25" customHeight="1" hidden="1">
      <c r="A207" s="96" t="s">
        <v>81</v>
      </c>
      <c r="B207" s="96" t="s">
        <v>117</v>
      </c>
      <c r="C207" s="96" t="s">
        <v>349</v>
      </c>
      <c r="D207" s="96"/>
      <c r="E207" s="99" t="s">
        <v>350</v>
      </c>
      <c r="F207" s="97"/>
      <c r="G207" s="97"/>
      <c r="H207" s="97"/>
      <c r="I207" s="98"/>
    </row>
    <row r="208" spans="1:9" ht="27.75" customHeight="1" hidden="1">
      <c r="A208" s="96" t="s">
        <v>81</v>
      </c>
      <c r="B208" s="96" t="s">
        <v>117</v>
      </c>
      <c r="C208" s="96" t="s">
        <v>349</v>
      </c>
      <c r="D208" s="96" t="s">
        <v>263</v>
      </c>
      <c r="E208" s="100" t="s">
        <v>143</v>
      </c>
      <c r="F208" s="97"/>
      <c r="G208" s="97"/>
      <c r="H208" s="97"/>
      <c r="I208" s="98"/>
    </row>
    <row r="209" spans="1:9" ht="12.75" hidden="1">
      <c r="A209" s="96" t="s">
        <v>81</v>
      </c>
      <c r="B209" s="96" t="s">
        <v>117</v>
      </c>
      <c r="C209" s="96" t="s">
        <v>79</v>
      </c>
      <c r="D209" s="96"/>
      <c r="E209" s="99" t="s">
        <v>134</v>
      </c>
      <c r="F209" s="97"/>
      <c r="G209" s="97"/>
      <c r="H209" s="97"/>
      <c r="I209" s="98"/>
    </row>
    <row r="210" spans="1:9" ht="12.75" hidden="1">
      <c r="A210" s="96" t="s">
        <v>81</v>
      </c>
      <c r="B210" s="96" t="s">
        <v>117</v>
      </c>
      <c r="C210" s="96" t="s">
        <v>79</v>
      </c>
      <c r="D210" s="96" t="s">
        <v>263</v>
      </c>
      <c r="E210" s="100" t="s">
        <v>143</v>
      </c>
      <c r="F210" s="97"/>
      <c r="G210" s="97"/>
      <c r="H210" s="97"/>
      <c r="I210" s="98"/>
    </row>
    <row r="211" spans="1:9" ht="38.25" hidden="1">
      <c r="A211" s="96" t="s">
        <v>82</v>
      </c>
      <c r="B211" s="96" t="s">
        <v>117</v>
      </c>
      <c r="C211" s="96" t="s">
        <v>80</v>
      </c>
      <c r="D211" s="96"/>
      <c r="E211" s="99" t="s">
        <v>12</v>
      </c>
      <c r="F211" s="97"/>
      <c r="G211" s="97"/>
      <c r="H211" s="97"/>
      <c r="I211" s="98"/>
    </row>
    <row r="212" spans="1:9" ht="12.75" hidden="1">
      <c r="A212" s="96" t="s">
        <v>83</v>
      </c>
      <c r="B212" s="96" t="s">
        <v>117</v>
      </c>
      <c r="C212" s="96" t="s">
        <v>80</v>
      </c>
      <c r="D212" s="96" t="s">
        <v>263</v>
      </c>
      <c r="E212" s="100" t="s">
        <v>143</v>
      </c>
      <c r="F212" s="97"/>
      <c r="G212" s="97"/>
      <c r="H212" s="97"/>
      <c r="I212" s="98"/>
    </row>
    <row r="213" spans="1:9" ht="38.25" hidden="1">
      <c r="A213" s="96" t="s">
        <v>84</v>
      </c>
      <c r="B213" s="96" t="s">
        <v>117</v>
      </c>
      <c r="C213" s="96" t="s">
        <v>45</v>
      </c>
      <c r="D213" s="96"/>
      <c r="E213" s="99" t="s">
        <v>290</v>
      </c>
      <c r="F213" s="97"/>
      <c r="G213" s="97"/>
      <c r="H213" s="97"/>
      <c r="I213" s="98"/>
    </row>
    <row r="214" spans="1:9" ht="36" customHeight="1" hidden="1">
      <c r="A214" s="96" t="s">
        <v>83</v>
      </c>
      <c r="B214" s="96" t="s">
        <v>117</v>
      </c>
      <c r="C214" s="96" t="s">
        <v>45</v>
      </c>
      <c r="D214" s="96" t="s">
        <v>263</v>
      </c>
      <c r="E214" s="100" t="s">
        <v>143</v>
      </c>
      <c r="F214" s="97"/>
      <c r="G214" s="97"/>
      <c r="H214" s="97"/>
      <c r="I214" s="98"/>
    </row>
    <row r="215" spans="1:9" ht="51.75" customHeight="1" hidden="1">
      <c r="A215" s="96" t="s">
        <v>81</v>
      </c>
      <c r="B215" s="96" t="s">
        <v>117</v>
      </c>
      <c r="C215" s="96" t="s">
        <v>364</v>
      </c>
      <c r="D215" s="96"/>
      <c r="E215" s="99" t="s">
        <v>365</v>
      </c>
      <c r="F215" s="97"/>
      <c r="G215" s="97"/>
      <c r="H215" s="97"/>
      <c r="I215" s="98"/>
    </row>
    <row r="216" spans="1:9" ht="33.75" customHeight="1" hidden="1">
      <c r="A216" s="96" t="s">
        <v>81</v>
      </c>
      <c r="B216" s="96" t="s">
        <v>117</v>
      </c>
      <c r="C216" s="96" t="s">
        <v>364</v>
      </c>
      <c r="D216" s="96" t="s">
        <v>263</v>
      </c>
      <c r="E216" s="100" t="s">
        <v>143</v>
      </c>
      <c r="F216" s="97"/>
      <c r="G216" s="97"/>
      <c r="H216" s="97"/>
      <c r="I216" s="98"/>
    </row>
    <row r="217" spans="1:9" ht="12.75" hidden="1">
      <c r="A217" s="96" t="s">
        <v>10</v>
      </c>
      <c r="B217" s="96" t="s">
        <v>138</v>
      </c>
      <c r="C217" s="96"/>
      <c r="D217" s="96"/>
      <c r="E217" s="85" t="s">
        <v>13</v>
      </c>
      <c r="F217" s="97">
        <v>0</v>
      </c>
      <c r="G217" s="97">
        <v>0</v>
      </c>
      <c r="H217" s="97">
        <v>0</v>
      </c>
      <c r="I217" s="98"/>
    </row>
    <row r="218" spans="1:9" ht="12.75" hidden="1">
      <c r="A218" s="96" t="s">
        <v>81</v>
      </c>
      <c r="B218" s="96" t="s">
        <v>138</v>
      </c>
      <c r="C218" s="96" t="s">
        <v>85</v>
      </c>
      <c r="D218" s="96"/>
      <c r="E218" s="99" t="s">
        <v>14</v>
      </c>
      <c r="F218" s="97">
        <v>0</v>
      </c>
      <c r="G218" s="97">
        <v>0</v>
      </c>
      <c r="H218" s="97">
        <v>0</v>
      </c>
      <c r="I218" s="98"/>
    </row>
    <row r="219" spans="1:9" ht="12.75" hidden="1">
      <c r="A219" s="96" t="s">
        <v>81</v>
      </c>
      <c r="B219" s="96" t="s">
        <v>138</v>
      </c>
      <c r="C219" s="96" t="s">
        <v>85</v>
      </c>
      <c r="D219" s="96" t="s">
        <v>36</v>
      </c>
      <c r="E219" s="100" t="s">
        <v>139</v>
      </c>
      <c r="F219" s="97">
        <v>0</v>
      </c>
      <c r="G219" s="97">
        <v>0</v>
      </c>
      <c r="H219" s="97">
        <v>0</v>
      </c>
      <c r="I219" s="98"/>
    </row>
    <row r="220" spans="1:9" ht="20.25" customHeight="1">
      <c r="A220" s="96" t="s">
        <v>10</v>
      </c>
      <c r="B220" s="96" t="s">
        <v>271</v>
      </c>
      <c r="C220" s="96"/>
      <c r="D220" s="96"/>
      <c r="E220" s="85" t="s">
        <v>15</v>
      </c>
      <c r="F220" s="97">
        <f>F221+F223</f>
        <v>147626.22</v>
      </c>
      <c r="G220" s="97">
        <f>G221+G223</f>
        <v>147626.22</v>
      </c>
      <c r="H220" s="97">
        <f>H221+H223</f>
        <v>147626.22</v>
      </c>
      <c r="I220" s="98"/>
    </row>
    <row r="221" spans="1:9" ht="12.75">
      <c r="A221" s="96" t="s">
        <v>87</v>
      </c>
      <c r="B221" s="96" t="s">
        <v>271</v>
      </c>
      <c r="C221" s="96" t="s">
        <v>604</v>
      </c>
      <c r="D221" s="96"/>
      <c r="E221" s="99" t="s">
        <v>605</v>
      </c>
      <c r="F221" s="97">
        <f>F222</f>
        <v>147626.22</v>
      </c>
      <c r="G221" s="97">
        <f>G222</f>
        <v>147626.22</v>
      </c>
      <c r="H221" s="97">
        <f>H222</f>
        <v>147626.22</v>
      </c>
      <c r="I221" s="98"/>
    </row>
    <row r="222" spans="1:9" ht="12.75">
      <c r="A222" s="96" t="s">
        <v>82</v>
      </c>
      <c r="B222" s="96" t="s">
        <v>271</v>
      </c>
      <c r="C222" s="96" t="s">
        <v>604</v>
      </c>
      <c r="D222" s="96" t="s">
        <v>433</v>
      </c>
      <c r="E222" s="100" t="s">
        <v>172</v>
      </c>
      <c r="F222" s="97">
        <v>147626.22</v>
      </c>
      <c r="G222" s="97">
        <v>147626.22</v>
      </c>
      <c r="H222" s="97">
        <v>147626.22</v>
      </c>
      <c r="I222" s="98"/>
    </row>
    <row r="223" spans="1:9" ht="24" customHeight="1" hidden="1">
      <c r="A223" s="96" t="s">
        <v>87</v>
      </c>
      <c r="B223" s="96" t="s">
        <v>271</v>
      </c>
      <c r="C223" s="96" t="s">
        <v>86</v>
      </c>
      <c r="D223" s="96"/>
      <c r="E223" s="99" t="s">
        <v>393</v>
      </c>
      <c r="F223" s="97">
        <f>F224</f>
        <v>0</v>
      </c>
      <c r="G223" s="97">
        <f>G224</f>
        <v>0</v>
      </c>
      <c r="H223" s="97">
        <f>H224</f>
        <v>0</v>
      </c>
      <c r="I223" s="98"/>
    </row>
    <row r="224" spans="1:9" ht="12.75" hidden="1">
      <c r="A224" s="96" t="s">
        <v>82</v>
      </c>
      <c r="B224" s="96" t="s">
        <v>271</v>
      </c>
      <c r="C224" s="96" t="s">
        <v>86</v>
      </c>
      <c r="D224" s="96" t="s">
        <v>36</v>
      </c>
      <c r="E224" s="100" t="s">
        <v>139</v>
      </c>
      <c r="F224" s="97"/>
      <c r="G224" s="97"/>
      <c r="H224" s="97"/>
      <c r="I224" s="98"/>
    </row>
    <row r="225" spans="1:9" s="33" customFormat="1" ht="12.75">
      <c r="A225" s="61" t="s">
        <v>16</v>
      </c>
      <c r="B225" s="61"/>
      <c r="C225" s="61"/>
      <c r="D225" s="61"/>
      <c r="E225" s="62" t="s">
        <v>516</v>
      </c>
      <c r="F225" s="63">
        <f>F226+F252</f>
        <v>10976542.139999999</v>
      </c>
      <c r="G225" s="63">
        <f>G226+G252</f>
        <v>10976542.139999999</v>
      </c>
      <c r="H225" s="63">
        <f>H226+H252</f>
        <v>10976542.139999999</v>
      </c>
      <c r="I225" s="32"/>
    </row>
    <row r="226" spans="1:9" ht="12.75">
      <c r="A226" s="96" t="s">
        <v>88</v>
      </c>
      <c r="B226" s="96" t="s">
        <v>120</v>
      </c>
      <c r="C226" s="96"/>
      <c r="D226" s="96"/>
      <c r="E226" s="85" t="s">
        <v>144</v>
      </c>
      <c r="F226" s="97">
        <f>F227+F232</f>
        <v>10976542.139999999</v>
      </c>
      <c r="G226" s="97">
        <f>G227+G232</f>
        <v>10976542.139999999</v>
      </c>
      <c r="H226" s="97">
        <f>H227+H232</f>
        <v>10976542.139999999</v>
      </c>
      <c r="I226" s="98"/>
    </row>
    <row r="227" spans="1:9" ht="25.5">
      <c r="A227" s="96" t="s">
        <v>89</v>
      </c>
      <c r="B227" s="96" t="s">
        <v>120</v>
      </c>
      <c r="C227" s="96" t="s">
        <v>608</v>
      </c>
      <c r="D227" s="96"/>
      <c r="E227" s="99" t="s">
        <v>606</v>
      </c>
      <c r="F227" s="97">
        <f>F228+F229+F230+F231</f>
        <v>10097794.659999998</v>
      </c>
      <c r="G227" s="97">
        <f>G228+G229+G230+G231</f>
        <v>10097794.659999998</v>
      </c>
      <c r="H227" s="97">
        <f>H228+H229+H230+H231</f>
        <v>10097794.659999998</v>
      </c>
      <c r="I227" s="98"/>
    </row>
    <row r="228" spans="1:9" ht="25.5">
      <c r="A228" s="96" t="s">
        <v>16</v>
      </c>
      <c r="B228" s="96" t="s">
        <v>120</v>
      </c>
      <c r="C228" s="96" t="s">
        <v>608</v>
      </c>
      <c r="D228" s="96" t="s">
        <v>518</v>
      </c>
      <c r="E228" s="100" t="s">
        <v>607</v>
      </c>
      <c r="F228" s="97">
        <v>7427776.01</v>
      </c>
      <c r="G228" s="97">
        <v>7427776.01</v>
      </c>
      <c r="H228" s="97">
        <v>7427776.01</v>
      </c>
      <c r="I228" s="98"/>
    </row>
    <row r="229" spans="1:9" ht="25.5">
      <c r="A229" s="96" t="s">
        <v>16</v>
      </c>
      <c r="B229" s="96" t="s">
        <v>120</v>
      </c>
      <c r="C229" s="96" t="s">
        <v>608</v>
      </c>
      <c r="D229" s="96" t="s">
        <v>476</v>
      </c>
      <c r="E229" s="100" t="s">
        <v>478</v>
      </c>
      <c r="F229" s="97">
        <v>2661341.93</v>
      </c>
      <c r="G229" s="97">
        <v>2661341.93</v>
      </c>
      <c r="H229" s="97">
        <v>2661341.93</v>
      </c>
      <c r="I229" s="98"/>
    </row>
    <row r="230" spans="1:9" ht="12.75">
      <c r="A230" s="96" t="s">
        <v>16</v>
      </c>
      <c r="B230" s="96" t="s">
        <v>120</v>
      </c>
      <c r="C230" s="96" t="s">
        <v>608</v>
      </c>
      <c r="D230" s="96" t="s">
        <v>479</v>
      </c>
      <c r="E230" s="100" t="s">
        <v>564</v>
      </c>
      <c r="F230" s="97">
        <v>7668.12</v>
      </c>
      <c r="G230" s="97">
        <v>7668.12</v>
      </c>
      <c r="H230" s="97">
        <v>7668.12</v>
      </c>
      <c r="I230" s="98"/>
    </row>
    <row r="231" spans="1:9" ht="12.75">
      <c r="A231" s="96" t="s">
        <v>16</v>
      </c>
      <c r="B231" s="96" t="s">
        <v>120</v>
      </c>
      <c r="C231" s="96" t="s">
        <v>608</v>
      </c>
      <c r="D231" s="96" t="s">
        <v>563</v>
      </c>
      <c r="E231" s="100" t="s">
        <v>557</v>
      </c>
      <c r="F231" s="97">
        <v>1008.6</v>
      </c>
      <c r="G231" s="97">
        <v>1008.6</v>
      </c>
      <c r="H231" s="97">
        <v>1008.6</v>
      </c>
      <c r="I231" s="98"/>
    </row>
    <row r="232" spans="1:9" ht="25.5">
      <c r="A232" s="96" t="s">
        <v>92</v>
      </c>
      <c r="B232" s="96" t="s">
        <v>120</v>
      </c>
      <c r="C232" s="96" t="s">
        <v>609</v>
      </c>
      <c r="D232" s="96"/>
      <c r="E232" s="99" t="s">
        <v>610</v>
      </c>
      <c r="F232" s="97">
        <f>F233+F240+F241</f>
        <v>878747.48</v>
      </c>
      <c r="G232" s="97">
        <f>G233+G240+G241</f>
        <v>878747.48</v>
      </c>
      <c r="H232" s="97">
        <f>H233+H240+H241</f>
        <v>878747.48</v>
      </c>
      <c r="I232" s="98"/>
    </row>
    <row r="233" spans="1:9" ht="30" customHeight="1">
      <c r="A233" s="96" t="s">
        <v>93</v>
      </c>
      <c r="B233" s="96" t="s">
        <v>120</v>
      </c>
      <c r="C233" s="96" t="s">
        <v>609</v>
      </c>
      <c r="D233" s="96" t="s">
        <v>518</v>
      </c>
      <c r="E233" s="100" t="s">
        <v>607</v>
      </c>
      <c r="F233" s="97">
        <v>742567.64</v>
      </c>
      <c r="G233" s="97">
        <v>742567.64</v>
      </c>
      <c r="H233" s="97">
        <v>742567.64</v>
      </c>
      <c r="I233" s="98"/>
    </row>
    <row r="234" spans="1:8" s="89" customFormat="1" ht="24.75" customHeight="1" hidden="1" thickBot="1">
      <c r="A234" s="163" t="s">
        <v>34</v>
      </c>
      <c r="B234" s="163" t="s">
        <v>31</v>
      </c>
      <c r="C234" s="163" t="s">
        <v>32</v>
      </c>
      <c r="D234" s="163" t="s">
        <v>33</v>
      </c>
      <c r="E234" s="164" t="s">
        <v>282</v>
      </c>
      <c r="F234" s="164" t="s">
        <v>383</v>
      </c>
      <c r="G234" s="164" t="s">
        <v>113</v>
      </c>
      <c r="H234" s="164" t="s">
        <v>185</v>
      </c>
    </row>
    <row r="235" spans="1:8" s="89" customFormat="1" ht="24.75" customHeight="1" hidden="1" thickBot="1">
      <c r="A235" s="163"/>
      <c r="B235" s="163"/>
      <c r="C235" s="163"/>
      <c r="D235" s="163"/>
      <c r="E235" s="164"/>
      <c r="F235" s="164"/>
      <c r="G235" s="164"/>
      <c r="H235" s="164"/>
    </row>
    <row r="236" spans="1:8" s="90" customFormat="1" ht="63" customHeight="1" hidden="1" thickBot="1">
      <c r="A236" s="163"/>
      <c r="B236" s="163"/>
      <c r="C236" s="163"/>
      <c r="D236" s="163"/>
      <c r="E236" s="164"/>
      <c r="F236" s="164"/>
      <c r="G236" s="164"/>
      <c r="H236" s="164"/>
    </row>
    <row r="237" spans="1:8" s="93" customFormat="1" ht="12.75" hidden="1">
      <c r="A237" s="102" t="s">
        <v>125</v>
      </c>
      <c r="B237" s="102" t="s">
        <v>126</v>
      </c>
      <c r="C237" s="102" t="s">
        <v>127</v>
      </c>
      <c r="D237" s="102" t="s">
        <v>151</v>
      </c>
      <c r="E237" s="101">
        <v>6</v>
      </c>
      <c r="F237" s="101">
        <v>7</v>
      </c>
      <c r="G237" s="101">
        <v>8</v>
      </c>
      <c r="H237" s="101">
        <v>9</v>
      </c>
    </row>
    <row r="238" spans="1:9" ht="38.25" hidden="1">
      <c r="A238" s="96" t="s">
        <v>91</v>
      </c>
      <c r="B238" s="96" t="s">
        <v>120</v>
      </c>
      <c r="C238" s="96" t="s">
        <v>90</v>
      </c>
      <c r="D238" s="96"/>
      <c r="E238" s="99" t="s">
        <v>12</v>
      </c>
      <c r="F238" s="97"/>
      <c r="G238" s="97"/>
      <c r="H238" s="97"/>
      <c r="I238" s="98"/>
    </row>
    <row r="239" spans="1:9" ht="12.75" hidden="1">
      <c r="A239" s="96" t="s">
        <v>16</v>
      </c>
      <c r="B239" s="96" t="s">
        <v>120</v>
      </c>
      <c r="C239" s="96" t="s">
        <v>90</v>
      </c>
      <c r="D239" s="96" t="s">
        <v>263</v>
      </c>
      <c r="E239" s="100" t="s">
        <v>143</v>
      </c>
      <c r="F239" s="97"/>
      <c r="G239" s="97"/>
      <c r="H239" s="97"/>
      <c r="I239" s="98"/>
    </row>
    <row r="240" spans="1:9" ht="25.5">
      <c r="A240" s="96" t="s">
        <v>92</v>
      </c>
      <c r="B240" s="96" t="s">
        <v>120</v>
      </c>
      <c r="C240" s="96" t="s">
        <v>609</v>
      </c>
      <c r="D240" s="96" t="s">
        <v>476</v>
      </c>
      <c r="E240" s="100" t="s">
        <v>478</v>
      </c>
      <c r="F240" s="97">
        <v>136179.84</v>
      </c>
      <c r="G240" s="97">
        <v>136179.84</v>
      </c>
      <c r="H240" s="97">
        <v>136179.84</v>
      </c>
      <c r="I240" s="98"/>
    </row>
    <row r="241" spans="1:9" ht="12.75" hidden="1">
      <c r="A241" s="96" t="s">
        <v>93</v>
      </c>
      <c r="B241" s="96" t="s">
        <v>120</v>
      </c>
      <c r="C241" s="96" t="s">
        <v>517</v>
      </c>
      <c r="D241" s="96" t="s">
        <v>479</v>
      </c>
      <c r="E241" s="100" t="s">
        <v>480</v>
      </c>
      <c r="F241" s="97">
        <v>0</v>
      </c>
      <c r="G241" s="97">
        <v>0</v>
      </c>
      <c r="H241" s="97">
        <v>0</v>
      </c>
      <c r="I241" s="98"/>
    </row>
    <row r="242" spans="1:9" ht="12.75" hidden="1">
      <c r="A242" s="106" t="s">
        <v>91</v>
      </c>
      <c r="B242" s="106" t="s">
        <v>120</v>
      </c>
      <c r="C242" s="106" t="s">
        <v>94</v>
      </c>
      <c r="D242" s="106"/>
      <c r="E242" s="103" t="s">
        <v>17</v>
      </c>
      <c r="F242" s="107"/>
      <c r="G242" s="107"/>
      <c r="H242" s="107"/>
      <c r="I242" s="98"/>
    </row>
    <row r="243" spans="1:9" ht="12.75" hidden="1">
      <c r="A243" s="106" t="s">
        <v>95</v>
      </c>
      <c r="B243" s="106" t="s">
        <v>120</v>
      </c>
      <c r="C243" s="106" t="s">
        <v>94</v>
      </c>
      <c r="D243" s="106" t="s">
        <v>263</v>
      </c>
      <c r="E243" s="108" t="s">
        <v>143</v>
      </c>
      <c r="F243" s="107"/>
      <c r="G243" s="107"/>
      <c r="H243" s="107"/>
      <c r="I243" s="98"/>
    </row>
    <row r="244" spans="1:9" ht="25.5" hidden="1">
      <c r="A244" s="106" t="s">
        <v>95</v>
      </c>
      <c r="B244" s="106" t="s">
        <v>120</v>
      </c>
      <c r="C244" s="106" t="s">
        <v>96</v>
      </c>
      <c r="D244" s="106"/>
      <c r="E244" s="103" t="s">
        <v>18</v>
      </c>
      <c r="F244" s="107"/>
      <c r="G244" s="107"/>
      <c r="H244" s="107"/>
      <c r="I244" s="98"/>
    </row>
    <row r="245" spans="1:9" ht="12.75" hidden="1">
      <c r="A245" s="106" t="s">
        <v>16</v>
      </c>
      <c r="B245" s="106" t="s">
        <v>120</v>
      </c>
      <c r="C245" s="106" t="s">
        <v>96</v>
      </c>
      <c r="D245" s="106" t="s">
        <v>263</v>
      </c>
      <c r="E245" s="108" t="s">
        <v>143</v>
      </c>
      <c r="F245" s="107"/>
      <c r="G245" s="107"/>
      <c r="H245" s="107"/>
      <c r="I245" s="98"/>
    </row>
    <row r="246" spans="1:9" ht="25.5" hidden="1">
      <c r="A246" s="106" t="s">
        <v>92</v>
      </c>
      <c r="B246" s="106" t="s">
        <v>120</v>
      </c>
      <c r="C246" s="106" t="s">
        <v>394</v>
      </c>
      <c r="D246" s="106"/>
      <c r="E246" s="103" t="s">
        <v>395</v>
      </c>
      <c r="F246" s="107">
        <f>F247</f>
        <v>0</v>
      </c>
      <c r="G246" s="107">
        <f>G247</f>
        <v>0</v>
      </c>
      <c r="H246" s="107">
        <f>H247</f>
        <v>0</v>
      </c>
      <c r="I246" s="98"/>
    </row>
    <row r="247" spans="1:9" ht="12.75" hidden="1">
      <c r="A247" s="106" t="s">
        <v>93</v>
      </c>
      <c r="B247" s="106" t="s">
        <v>120</v>
      </c>
      <c r="C247" s="106" t="s">
        <v>394</v>
      </c>
      <c r="D247" s="106" t="s">
        <v>36</v>
      </c>
      <c r="E247" s="108" t="s">
        <v>139</v>
      </c>
      <c r="F247" s="107"/>
      <c r="G247" s="107"/>
      <c r="H247" s="107"/>
      <c r="I247" s="98"/>
    </row>
    <row r="248" spans="1:9" ht="38.25" hidden="1">
      <c r="A248" s="106" t="s">
        <v>97</v>
      </c>
      <c r="B248" s="106" t="s">
        <v>120</v>
      </c>
      <c r="C248" s="106" t="s">
        <v>362</v>
      </c>
      <c r="D248" s="106"/>
      <c r="E248" s="103" t="s">
        <v>372</v>
      </c>
      <c r="F248" s="107"/>
      <c r="G248" s="107"/>
      <c r="H248" s="107"/>
      <c r="I248" s="98"/>
    </row>
    <row r="249" spans="1:9" ht="12.75" hidden="1">
      <c r="A249" s="106" t="s">
        <v>93</v>
      </c>
      <c r="B249" s="106" t="s">
        <v>120</v>
      </c>
      <c r="C249" s="106" t="s">
        <v>362</v>
      </c>
      <c r="D249" s="106" t="s">
        <v>263</v>
      </c>
      <c r="E249" s="108" t="s">
        <v>143</v>
      </c>
      <c r="F249" s="107"/>
      <c r="G249" s="107"/>
      <c r="H249" s="107"/>
      <c r="I249" s="98"/>
    </row>
    <row r="250" spans="1:9" ht="38.25" hidden="1">
      <c r="A250" s="106" t="s">
        <v>16</v>
      </c>
      <c r="B250" s="106" t="s">
        <v>120</v>
      </c>
      <c r="C250" s="106" t="s">
        <v>45</v>
      </c>
      <c r="D250" s="106"/>
      <c r="E250" s="103" t="s">
        <v>290</v>
      </c>
      <c r="F250" s="107">
        <f>F251</f>
        <v>0</v>
      </c>
      <c r="G250" s="107">
        <f>G251</f>
        <v>0</v>
      </c>
      <c r="H250" s="107">
        <f>H251</f>
        <v>0</v>
      </c>
      <c r="I250" s="98"/>
    </row>
    <row r="251" spans="1:9" ht="12.75" hidden="1">
      <c r="A251" s="106" t="s">
        <v>97</v>
      </c>
      <c r="B251" s="106" t="s">
        <v>120</v>
      </c>
      <c r="C251" s="106" t="s">
        <v>45</v>
      </c>
      <c r="D251" s="106" t="s">
        <v>263</v>
      </c>
      <c r="E251" s="108" t="s">
        <v>143</v>
      </c>
      <c r="F251" s="107"/>
      <c r="G251" s="107"/>
      <c r="H251" s="107"/>
      <c r="I251" s="98"/>
    </row>
    <row r="252" spans="1:9" ht="12.75" hidden="1">
      <c r="A252" s="106" t="s">
        <v>91</v>
      </c>
      <c r="B252" s="106" t="s">
        <v>256</v>
      </c>
      <c r="C252" s="106"/>
      <c r="D252" s="106"/>
      <c r="E252" s="109" t="s">
        <v>19</v>
      </c>
      <c r="F252" s="107"/>
      <c r="G252" s="107"/>
      <c r="H252" s="107"/>
      <c r="I252" s="98"/>
    </row>
    <row r="253" spans="1:9" ht="12.75" hidden="1">
      <c r="A253" s="106" t="s">
        <v>92</v>
      </c>
      <c r="B253" s="106" t="s">
        <v>256</v>
      </c>
      <c r="C253" s="106" t="s">
        <v>98</v>
      </c>
      <c r="D253" s="106"/>
      <c r="E253" s="103" t="s">
        <v>134</v>
      </c>
      <c r="F253" s="107"/>
      <c r="G253" s="107"/>
      <c r="H253" s="107"/>
      <c r="I253" s="98"/>
    </row>
    <row r="254" spans="1:9" ht="12.75" hidden="1">
      <c r="A254" s="106" t="s">
        <v>95</v>
      </c>
      <c r="B254" s="106" t="s">
        <v>256</v>
      </c>
      <c r="C254" s="106" t="s">
        <v>98</v>
      </c>
      <c r="D254" s="106" t="s">
        <v>263</v>
      </c>
      <c r="E254" s="108" t="s">
        <v>143</v>
      </c>
      <c r="F254" s="107"/>
      <c r="G254" s="107"/>
      <c r="H254" s="107"/>
      <c r="I254" s="98"/>
    </row>
    <row r="255" spans="1:9" ht="64.5" customHeight="1" hidden="1">
      <c r="A255" s="106" t="s">
        <v>16</v>
      </c>
      <c r="B255" s="106" t="s">
        <v>256</v>
      </c>
      <c r="C255" s="106" t="s">
        <v>45</v>
      </c>
      <c r="D255" s="106"/>
      <c r="E255" s="103" t="s">
        <v>290</v>
      </c>
      <c r="F255" s="107"/>
      <c r="G255" s="107"/>
      <c r="H255" s="107"/>
      <c r="I255" s="98"/>
    </row>
    <row r="256" spans="1:9" ht="21.75" customHeight="1" hidden="1">
      <c r="A256" s="106" t="s">
        <v>95</v>
      </c>
      <c r="B256" s="106" t="s">
        <v>256</v>
      </c>
      <c r="C256" s="106" t="s">
        <v>45</v>
      </c>
      <c r="D256" s="106" t="s">
        <v>263</v>
      </c>
      <c r="E256" s="108" t="s">
        <v>143</v>
      </c>
      <c r="F256" s="107"/>
      <c r="G256" s="107"/>
      <c r="H256" s="107"/>
      <c r="I256" s="98"/>
    </row>
    <row r="257" spans="1:9" s="33" customFormat="1" ht="12.75" hidden="1">
      <c r="A257" s="94" t="s">
        <v>20</v>
      </c>
      <c r="B257" s="94"/>
      <c r="C257" s="94"/>
      <c r="D257" s="94"/>
      <c r="E257" s="31" t="s">
        <v>21</v>
      </c>
      <c r="F257" s="95">
        <f>F258</f>
        <v>0</v>
      </c>
      <c r="G257" s="95">
        <f>G258</f>
        <v>0</v>
      </c>
      <c r="H257" s="95">
        <f>H258</f>
        <v>0</v>
      </c>
      <c r="I257" s="32"/>
    </row>
    <row r="258" spans="1:9" ht="21.75" customHeight="1" hidden="1">
      <c r="A258" s="106" t="s">
        <v>99</v>
      </c>
      <c r="B258" s="106" t="s">
        <v>123</v>
      </c>
      <c r="C258" s="106"/>
      <c r="D258" s="106"/>
      <c r="E258" s="109" t="s">
        <v>22</v>
      </c>
      <c r="F258" s="107"/>
      <c r="G258" s="107"/>
      <c r="H258" s="107"/>
      <c r="I258" s="98"/>
    </row>
    <row r="259" spans="1:9" ht="35.25" customHeight="1" hidden="1">
      <c r="A259" s="106" t="s">
        <v>100</v>
      </c>
      <c r="B259" s="106" t="s">
        <v>123</v>
      </c>
      <c r="C259" s="106" t="s">
        <v>366</v>
      </c>
      <c r="D259" s="106"/>
      <c r="E259" s="103" t="s">
        <v>149</v>
      </c>
      <c r="F259" s="107"/>
      <c r="G259" s="107"/>
      <c r="H259" s="107"/>
      <c r="I259" s="98"/>
    </row>
    <row r="260" spans="1:9" ht="30.75" customHeight="1" hidden="1">
      <c r="A260" s="106" t="s">
        <v>101</v>
      </c>
      <c r="B260" s="106" t="s">
        <v>123</v>
      </c>
      <c r="C260" s="106" t="s">
        <v>366</v>
      </c>
      <c r="D260" s="106" t="s">
        <v>263</v>
      </c>
      <c r="E260" s="108" t="s">
        <v>143</v>
      </c>
      <c r="F260" s="107"/>
      <c r="G260" s="107"/>
      <c r="H260" s="107"/>
      <c r="I260" s="98"/>
    </row>
    <row r="261" spans="1:9" ht="25.5" hidden="1">
      <c r="A261" s="106" t="s">
        <v>103</v>
      </c>
      <c r="B261" s="106" t="s">
        <v>123</v>
      </c>
      <c r="C261" s="106" t="s">
        <v>102</v>
      </c>
      <c r="D261" s="106"/>
      <c r="E261" s="103" t="s">
        <v>23</v>
      </c>
      <c r="F261" s="107"/>
      <c r="G261" s="107"/>
      <c r="H261" s="107"/>
      <c r="I261" s="98"/>
    </row>
    <row r="262" spans="1:9" ht="12.75" hidden="1">
      <c r="A262" s="106" t="s">
        <v>104</v>
      </c>
      <c r="B262" s="106" t="s">
        <v>123</v>
      </c>
      <c r="C262" s="106" t="s">
        <v>102</v>
      </c>
      <c r="D262" s="106" t="s">
        <v>36</v>
      </c>
      <c r="E262" s="108" t="s">
        <v>139</v>
      </c>
      <c r="F262" s="107"/>
      <c r="G262" s="107"/>
      <c r="H262" s="107"/>
      <c r="I262" s="98"/>
    </row>
    <row r="263" spans="1:8" s="89" customFormat="1" ht="24.75" customHeight="1" hidden="1" thickBot="1">
      <c r="A263" s="156" t="s">
        <v>34</v>
      </c>
      <c r="B263" s="156" t="s">
        <v>31</v>
      </c>
      <c r="C263" s="156" t="s">
        <v>32</v>
      </c>
      <c r="D263" s="156" t="s">
        <v>33</v>
      </c>
      <c r="E263" s="155" t="s">
        <v>282</v>
      </c>
      <c r="F263" s="155" t="s">
        <v>383</v>
      </c>
      <c r="G263" s="155" t="s">
        <v>113</v>
      </c>
      <c r="H263" s="155" t="s">
        <v>185</v>
      </c>
    </row>
    <row r="264" spans="1:8" s="89" customFormat="1" ht="24.75" customHeight="1" hidden="1" thickBot="1">
      <c r="A264" s="156"/>
      <c r="B264" s="156"/>
      <c r="C264" s="156"/>
      <c r="D264" s="156"/>
      <c r="E264" s="155"/>
      <c r="F264" s="155"/>
      <c r="G264" s="155"/>
      <c r="H264" s="155"/>
    </row>
    <row r="265" spans="1:8" s="90" customFormat="1" ht="63" customHeight="1" hidden="1" thickBot="1">
      <c r="A265" s="156"/>
      <c r="B265" s="156"/>
      <c r="C265" s="156"/>
      <c r="D265" s="156"/>
      <c r="E265" s="155"/>
      <c r="F265" s="155"/>
      <c r="G265" s="155"/>
      <c r="H265" s="155"/>
    </row>
    <row r="266" spans="1:8" s="93" customFormat="1" ht="13.5" hidden="1" thickBot="1">
      <c r="A266" s="92" t="s">
        <v>125</v>
      </c>
      <c r="B266" s="92" t="s">
        <v>126</v>
      </c>
      <c r="C266" s="92" t="s">
        <v>127</v>
      </c>
      <c r="D266" s="92" t="s">
        <v>151</v>
      </c>
      <c r="E266" s="91">
        <v>6</v>
      </c>
      <c r="F266" s="91">
        <v>7</v>
      </c>
      <c r="G266" s="91">
        <v>8</v>
      </c>
      <c r="H266" s="91">
        <v>9</v>
      </c>
    </row>
    <row r="267" spans="1:9" ht="51" hidden="1">
      <c r="A267" s="106" t="s">
        <v>101</v>
      </c>
      <c r="B267" s="106" t="s">
        <v>123</v>
      </c>
      <c r="C267" s="106" t="s">
        <v>351</v>
      </c>
      <c r="D267" s="106"/>
      <c r="E267" s="103" t="s">
        <v>352</v>
      </c>
      <c r="F267" s="107"/>
      <c r="G267" s="107"/>
      <c r="H267" s="107"/>
      <c r="I267" s="98"/>
    </row>
    <row r="268" spans="1:9" ht="12.75" hidden="1">
      <c r="A268" s="106" t="s">
        <v>103</v>
      </c>
      <c r="B268" s="106" t="s">
        <v>123</v>
      </c>
      <c r="C268" s="106" t="s">
        <v>351</v>
      </c>
      <c r="D268" s="106" t="s">
        <v>36</v>
      </c>
      <c r="E268" s="108" t="s">
        <v>139</v>
      </c>
      <c r="F268" s="107"/>
      <c r="G268" s="107"/>
      <c r="H268" s="107"/>
      <c r="I268" s="98"/>
    </row>
    <row r="269" spans="1:9" ht="25.5" hidden="1">
      <c r="A269" s="106" t="s">
        <v>103</v>
      </c>
      <c r="B269" s="106" t="s">
        <v>123</v>
      </c>
      <c r="C269" s="106" t="s">
        <v>105</v>
      </c>
      <c r="D269" s="106"/>
      <c r="E269" s="103" t="s">
        <v>24</v>
      </c>
      <c r="F269" s="107">
        <v>0</v>
      </c>
      <c r="G269" s="107">
        <v>0</v>
      </c>
      <c r="H269" s="107">
        <v>0</v>
      </c>
      <c r="I269" s="98"/>
    </row>
    <row r="270" spans="1:9" ht="12.75" hidden="1">
      <c r="A270" s="106" t="s">
        <v>106</v>
      </c>
      <c r="B270" s="106" t="s">
        <v>123</v>
      </c>
      <c r="C270" s="106" t="s">
        <v>105</v>
      </c>
      <c r="D270" s="106" t="s">
        <v>36</v>
      </c>
      <c r="E270" s="108" t="s">
        <v>139</v>
      </c>
      <c r="F270" s="107">
        <v>0</v>
      </c>
      <c r="G270" s="107">
        <v>0</v>
      </c>
      <c r="H270" s="107">
        <v>0</v>
      </c>
      <c r="I270" s="98"/>
    </row>
    <row r="271" spans="1:9" ht="9.75" customHeight="1" hidden="1" thickBot="1">
      <c r="A271" s="156" t="s">
        <v>34</v>
      </c>
      <c r="B271" s="156" t="s">
        <v>31</v>
      </c>
      <c r="C271" s="156" t="s">
        <v>32</v>
      </c>
      <c r="D271" s="156" t="s">
        <v>33</v>
      </c>
      <c r="E271" s="155" t="s">
        <v>282</v>
      </c>
      <c r="F271" s="155" t="s">
        <v>514</v>
      </c>
      <c r="G271" s="155" t="s">
        <v>113</v>
      </c>
      <c r="H271" s="155" t="s">
        <v>185</v>
      </c>
      <c r="I271" s="98"/>
    </row>
    <row r="272" spans="1:9" ht="19.5" customHeight="1" hidden="1" thickBot="1">
      <c r="A272" s="156"/>
      <c r="B272" s="156"/>
      <c r="C272" s="156"/>
      <c r="D272" s="156"/>
      <c r="E272" s="155"/>
      <c r="F272" s="155"/>
      <c r="G272" s="155"/>
      <c r="H272" s="155"/>
      <c r="I272" s="98"/>
    </row>
    <row r="273" spans="1:9" ht="83.25" customHeight="1" hidden="1" thickBot="1">
      <c r="A273" s="156"/>
      <c r="B273" s="156"/>
      <c r="C273" s="156"/>
      <c r="D273" s="156"/>
      <c r="E273" s="155"/>
      <c r="F273" s="155"/>
      <c r="G273" s="155"/>
      <c r="H273" s="155"/>
      <c r="I273" s="98"/>
    </row>
    <row r="274" spans="1:9" ht="12.75" hidden="1">
      <c r="A274" s="111" t="s">
        <v>125</v>
      </c>
      <c r="B274" s="111" t="s">
        <v>126</v>
      </c>
      <c r="C274" s="111" t="s">
        <v>127</v>
      </c>
      <c r="D274" s="111" t="s">
        <v>151</v>
      </c>
      <c r="E274" s="110">
        <v>6</v>
      </c>
      <c r="F274" s="110">
        <v>7</v>
      </c>
      <c r="G274" s="110">
        <v>8</v>
      </c>
      <c r="H274" s="110">
        <v>9</v>
      </c>
      <c r="I274" s="98"/>
    </row>
    <row r="275" spans="1:9" s="33" customFormat="1" ht="12.75">
      <c r="A275" s="61" t="s">
        <v>25</v>
      </c>
      <c r="B275" s="61"/>
      <c r="C275" s="61"/>
      <c r="D275" s="61"/>
      <c r="E275" s="62" t="s">
        <v>26</v>
      </c>
      <c r="F275" s="63">
        <f>F276+F292</f>
        <v>1427887.15</v>
      </c>
      <c r="G275" s="63">
        <f>G276+G292</f>
        <v>1427887.15</v>
      </c>
      <c r="H275" s="63">
        <f>H276+H292</f>
        <v>1427887.15</v>
      </c>
      <c r="I275" s="32"/>
    </row>
    <row r="276" spans="1:9" ht="12.75">
      <c r="A276" s="96" t="s">
        <v>25</v>
      </c>
      <c r="B276" s="96" t="s">
        <v>121</v>
      </c>
      <c r="C276" s="96"/>
      <c r="D276" s="96"/>
      <c r="E276" s="120" t="s">
        <v>27</v>
      </c>
      <c r="F276" s="63">
        <f>F277+F280+F283+F285+F287+F290</f>
        <v>1427887.15</v>
      </c>
      <c r="G276" s="63">
        <f>G277+G280+G283+G285+G287+G290</f>
        <v>1427887.15</v>
      </c>
      <c r="H276" s="63">
        <f>H277+H280+H283+H285+H287+H290</f>
        <v>1427887.15</v>
      </c>
      <c r="I276" s="98"/>
    </row>
    <row r="277" spans="1:9" ht="12.75">
      <c r="A277" s="96" t="s">
        <v>107</v>
      </c>
      <c r="B277" s="96" t="s">
        <v>121</v>
      </c>
      <c r="C277" s="96" t="s">
        <v>611</v>
      </c>
      <c r="D277" s="96"/>
      <c r="E277" s="99" t="s">
        <v>612</v>
      </c>
      <c r="F277" s="97">
        <f>F278+F279</f>
        <v>303200</v>
      </c>
      <c r="G277" s="97">
        <f>G278+G279</f>
        <v>303200</v>
      </c>
      <c r="H277" s="97">
        <f>H278+H279</f>
        <v>303200</v>
      </c>
      <c r="I277" s="98"/>
    </row>
    <row r="278" spans="1:9" ht="25.5">
      <c r="A278" s="96" t="s">
        <v>108</v>
      </c>
      <c r="B278" s="96" t="s">
        <v>121</v>
      </c>
      <c r="C278" s="96" t="s">
        <v>611</v>
      </c>
      <c r="D278" s="96" t="s">
        <v>476</v>
      </c>
      <c r="E278" s="100" t="s">
        <v>478</v>
      </c>
      <c r="F278" s="97">
        <v>303200</v>
      </c>
      <c r="G278" s="97">
        <v>303200</v>
      </c>
      <c r="H278" s="97">
        <v>303200</v>
      </c>
      <c r="I278" s="98"/>
    </row>
    <row r="279" spans="1:9" ht="12.75" hidden="1">
      <c r="A279" s="96" t="s">
        <v>137</v>
      </c>
      <c r="B279" s="96" t="s">
        <v>121</v>
      </c>
      <c r="C279" s="96" t="s">
        <v>519</v>
      </c>
      <c r="D279" s="96" t="s">
        <v>511</v>
      </c>
      <c r="E279" s="100" t="s">
        <v>513</v>
      </c>
      <c r="F279" s="97">
        <v>0</v>
      </c>
      <c r="G279" s="97">
        <v>0</v>
      </c>
      <c r="H279" s="97">
        <v>0</v>
      </c>
      <c r="I279" s="98"/>
    </row>
    <row r="280" spans="1:9" ht="12.75">
      <c r="A280" s="96" t="s">
        <v>137</v>
      </c>
      <c r="B280" s="96" t="s">
        <v>121</v>
      </c>
      <c r="C280" s="96" t="s">
        <v>613</v>
      </c>
      <c r="D280" s="96"/>
      <c r="E280" s="99" t="s">
        <v>614</v>
      </c>
      <c r="F280" s="97">
        <f>F281+F282</f>
        <v>870060</v>
      </c>
      <c r="G280" s="97">
        <f>G281+G282</f>
        <v>870060</v>
      </c>
      <c r="H280" s="97">
        <f>H281+H282</f>
        <v>870060</v>
      </c>
      <c r="I280" s="98"/>
    </row>
    <row r="281" spans="1:9" ht="12.75">
      <c r="A281" s="96" t="s">
        <v>137</v>
      </c>
      <c r="B281" s="96" t="s">
        <v>121</v>
      </c>
      <c r="C281" s="96" t="s">
        <v>613</v>
      </c>
      <c r="D281" s="96" t="s">
        <v>511</v>
      </c>
      <c r="E281" s="100" t="s">
        <v>513</v>
      </c>
      <c r="F281" s="97">
        <v>599100</v>
      </c>
      <c r="G281" s="97">
        <v>599100</v>
      </c>
      <c r="H281" s="97">
        <v>599100</v>
      </c>
      <c r="I281" s="98"/>
    </row>
    <row r="282" spans="1:9" ht="38.25">
      <c r="A282" s="96" t="s">
        <v>109</v>
      </c>
      <c r="B282" s="96" t="s">
        <v>121</v>
      </c>
      <c r="C282" s="96" t="s">
        <v>613</v>
      </c>
      <c r="D282" s="96" t="s">
        <v>430</v>
      </c>
      <c r="E282" s="100" t="s">
        <v>512</v>
      </c>
      <c r="F282" s="97">
        <v>270960</v>
      </c>
      <c r="G282" s="97">
        <v>270960</v>
      </c>
      <c r="H282" s="97">
        <v>270960</v>
      </c>
      <c r="I282" s="98"/>
    </row>
    <row r="283" spans="1:9" ht="12.75" hidden="1">
      <c r="A283" s="96" t="s">
        <v>25</v>
      </c>
      <c r="B283" s="96" t="s">
        <v>121</v>
      </c>
      <c r="C283" s="96" t="s">
        <v>521</v>
      </c>
      <c r="D283" s="96"/>
      <c r="E283" s="99" t="s">
        <v>522</v>
      </c>
      <c r="F283" s="97">
        <f>F284</f>
        <v>0</v>
      </c>
      <c r="G283" s="97">
        <f>G284</f>
        <v>0</v>
      </c>
      <c r="H283" s="97">
        <f>H284</f>
        <v>0</v>
      </c>
      <c r="I283" s="98"/>
    </row>
    <row r="284" spans="1:9" ht="12.75" hidden="1">
      <c r="A284" s="96" t="s">
        <v>109</v>
      </c>
      <c r="B284" s="96" t="s">
        <v>121</v>
      </c>
      <c r="C284" s="96" t="s">
        <v>521</v>
      </c>
      <c r="D284" s="96" t="s">
        <v>433</v>
      </c>
      <c r="E284" s="99" t="s">
        <v>172</v>
      </c>
      <c r="F284" s="97">
        <v>0</v>
      </c>
      <c r="G284" s="97">
        <v>0</v>
      </c>
      <c r="H284" s="97">
        <v>0</v>
      </c>
      <c r="I284" s="98"/>
    </row>
    <row r="285" spans="1:9" ht="38.25">
      <c r="A285" s="96" t="s">
        <v>25</v>
      </c>
      <c r="B285" s="96" t="s">
        <v>121</v>
      </c>
      <c r="C285" s="96" t="s">
        <v>615</v>
      </c>
      <c r="D285" s="96"/>
      <c r="E285" s="99" t="s">
        <v>616</v>
      </c>
      <c r="F285" s="97">
        <f>F286</f>
        <v>20527.15</v>
      </c>
      <c r="G285" s="97">
        <f>G286</f>
        <v>20527.15</v>
      </c>
      <c r="H285" s="97">
        <f>H286</f>
        <v>20527.15</v>
      </c>
      <c r="I285" s="98"/>
    </row>
    <row r="286" spans="1:9" ht="25.5">
      <c r="A286" s="96" t="s">
        <v>137</v>
      </c>
      <c r="B286" s="96" t="s">
        <v>121</v>
      </c>
      <c r="C286" s="96" t="s">
        <v>615</v>
      </c>
      <c r="D286" s="96" t="s">
        <v>476</v>
      </c>
      <c r="E286" s="100" t="s">
        <v>478</v>
      </c>
      <c r="F286" s="97">
        <v>20527.15</v>
      </c>
      <c r="G286" s="97">
        <v>20527.15</v>
      </c>
      <c r="H286" s="97">
        <v>20527.15</v>
      </c>
      <c r="I286" s="98"/>
    </row>
    <row r="287" spans="1:9" ht="25.5">
      <c r="A287" s="96" t="s">
        <v>137</v>
      </c>
      <c r="B287" s="96" t="s">
        <v>121</v>
      </c>
      <c r="C287" s="96" t="s">
        <v>520</v>
      </c>
      <c r="D287" s="96"/>
      <c r="E287" s="100" t="s">
        <v>617</v>
      </c>
      <c r="F287" s="97">
        <f>F288+F289</f>
        <v>84100</v>
      </c>
      <c r="G287" s="97">
        <f>G288+G289</f>
        <v>84100</v>
      </c>
      <c r="H287" s="97">
        <f>H288+H289</f>
        <v>84100</v>
      </c>
      <c r="I287" s="98"/>
    </row>
    <row r="288" spans="1:9" ht="25.5">
      <c r="A288" s="96" t="s">
        <v>137</v>
      </c>
      <c r="B288" s="96" t="s">
        <v>121</v>
      </c>
      <c r="C288" s="96" t="s">
        <v>520</v>
      </c>
      <c r="D288" s="96" t="s">
        <v>476</v>
      </c>
      <c r="E288" s="100" t="s">
        <v>478</v>
      </c>
      <c r="F288" s="97">
        <v>22000</v>
      </c>
      <c r="G288" s="97">
        <v>22000</v>
      </c>
      <c r="H288" s="97">
        <v>22000</v>
      </c>
      <c r="I288" s="98"/>
    </row>
    <row r="289" spans="1:9" ht="12.75">
      <c r="A289" s="96" t="s">
        <v>137</v>
      </c>
      <c r="B289" s="96" t="s">
        <v>121</v>
      </c>
      <c r="C289" s="96" t="s">
        <v>520</v>
      </c>
      <c r="D289" s="96" t="s">
        <v>511</v>
      </c>
      <c r="E289" s="100" t="s">
        <v>513</v>
      </c>
      <c r="F289" s="97">
        <v>62100</v>
      </c>
      <c r="G289" s="97">
        <v>62100</v>
      </c>
      <c r="H289" s="97">
        <v>62100</v>
      </c>
      <c r="I289" s="98"/>
    </row>
    <row r="290" spans="1:9" ht="89.25">
      <c r="A290" s="96" t="s">
        <v>137</v>
      </c>
      <c r="B290" s="96" t="s">
        <v>121</v>
      </c>
      <c r="C290" s="96" t="s">
        <v>618</v>
      </c>
      <c r="D290" s="96"/>
      <c r="E290" s="100" t="s">
        <v>619</v>
      </c>
      <c r="F290" s="97">
        <f>F291</f>
        <v>150000</v>
      </c>
      <c r="G290" s="97">
        <f>G291</f>
        <v>150000</v>
      </c>
      <c r="H290" s="97">
        <f>H291</f>
        <v>150000</v>
      </c>
      <c r="I290" s="98"/>
    </row>
    <row r="291" spans="1:9" ht="12.75">
      <c r="A291" s="96" t="s">
        <v>137</v>
      </c>
      <c r="B291" s="96" t="s">
        <v>121</v>
      </c>
      <c r="C291" s="96" t="s">
        <v>618</v>
      </c>
      <c r="D291" s="96" t="s">
        <v>433</v>
      </c>
      <c r="E291" s="100" t="s">
        <v>620</v>
      </c>
      <c r="F291" s="97">
        <v>150000</v>
      </c>
      <c r="G291" s="97">
        <v>150000</v>
      </c>
      <c r="H291" s="97">
        <v>150000</v>
      </c>
      <c r="I291" s="98"/>
    </row>
    <row r="292" spans="1:9" ht="13.5" hidden="1">
      <c r="A292" s="96" t="s">
        <v>137</v>
      </c>
      <c r="B292" s="96" t="s">
        <v>122</v>
      </c>
      <c r="C292" s="96"/>
      <c r="D292" s="96"/>
      <c r="E292" s="105" t="s">
        <v>523</v>
      </c>
      <c r="F292" s="63">
        <f aca="true" t="shared" si="3" ref="F292:H293">F293</f>
        <v>0</v>
      </c>
      <c r="G292" s="63">
        <f t="shared" si="3"/>
        <v>0</v>
      </c>
      <c r="H292" s="63">
        <f t="shared" si="3"/>
        <v>0</v>
      </c>
      <c r="I292" s="98"/>
    </row>
    <row r="293" spans="1:9" ht="12.75" hidden="1">
      <c r="A293" s="96" t="s">
        <v>137</v>
      </c>
      <c r="B293" s="96" t="s">
        <v>122</v>
      </c>
      <c r="C293" s="96"/>
      <c r="D293" s="96"/>
      <c r="E293" s="99" t="s">
        <v>524</v>
      </c>
      <c r="F293" s="97">
        <f t="shared" si="3"/>
        <v>0</v>
      </c>
      <c r="G293" s="97">
        <f t="shared" si="3"/>
        <v>0</v>
      </c>
      <c r="H293" s="97">
        <f t="shared" si="3"/>
        <v>0</v>
      </c>
      <c r="I293" s="98"/>
    </row>
    <row r="294" spans="1:9" ht="12.75" hidden="1">
      <c r="A294" s="96" t="s">
        <v>137</v>
      </c>
      <c r="B294" s="96" t="s">
        <v>122</v>
      </c>
      <c r="C294" s="96" t="s">
        <v>433</v>
      </c>
      <c r="D294" s="96"/>
      <c r="E294" s="99" t="s">
        <v>172</v>
      </c>
      <c r="F294" s="97">
        <v>0</v>
      </c>
      <c r="G294" s="97">
        <v>0</v>
      </c>
      <c r="H294" s="97">
        <v>0</v>
      </c>
      <c r="I294" s="98"/>
    </row>
    <row r="295" spans="1:9" s="33" customFormat="1" ht="12.75">
      <c r="A295" s="61" t="s">
        <v>28</v>
      </c>
      <c r="B295" s="61"/>
      <c r="C295" s="61"/>
      <c r="D295" s="61"/>
      <c r="E295" s="62" t="s">
        <v>22</v>
      </c>
      <c r="F295" s="63">
        <f aca="true" t="shared" si="4" ref="F295:H296">F296</f>
        <v>9008562.92</v>
      </c>
      <c r="G295" s="63">
        <f t="shared" si="4"/>
        <v>9008562.92</v>
      </c>
      <c r="H295" s="63">
        <f t="shared" si="4"/>
        <v>9008562.92</v>
      </c>
      <c r="I295" s="32"/>
    </row>
    <row r="296" spans="1:9" ht="12.75">
      <c r="A296" s="96" t="s">
        <v>110</v>
      </c>
      <c r="B296" s="96" t="s">
        <v>120</v>
      </c>
      <c r="C296" s="96"/>
      <c r="D296" s="96"/>
      <c r="E296" s="85" t="s">
        <v>525</v>
      </c>
      <c r="F296" s="97">
        <f t="shared" si="4"/>
        <v>9008562.92</v>
      </c>
      <c r="G296" s="97">
        <f t="shared" si="4"/>
        <v>9008562.92</v>
      </c>
      <c r="H296" s="97">
        <f t="shared" si="4"/>
        <v>9008562.92</v>
      </c>
      <c r="I296" s="98"/>
    </row>
    <row r="297" spans="1:9" ht="38.25">
      <c r="A297" s="96" t="s">
        <v>28</v>
      </c>
      <c r="B297" s="96" t="s">
        <v>120</v>
      </c>
      <c r="C297" s="96" t="s">
        <v>622</v>
      </c>
      <c r="D297" s="96"/>
      <c r="E297" s="99" t="s">
        <v>526</v>
      </c>
      <c r="F297" s="97">
        <f>F298+F299+F300+F309+F310</f>
        <v>9008562.92</v>
      </c>
      <c r="G297" s="97">
        <f>G298+G299+G300+G309+G310</f>
        <v>9008562.92</v>
      </c>
      <c r="H297" s="97">
        <f>H298+H299+H300+H309+H310</f>
        <v>9008562.92</v>
      </c>
      <c r="I297" s="98"/>
    </row>
    <row r="298" spans="1:9" ht="25.5">
      <c r="A298" s="96" t="s">
        <v>110</v>
      </c>
      <c r="B298" s="96" t="s">
        <v>120</v>
      </c>
      <c r="C298" s="96" t="s">
        <v>622</v>
      </c>
      <c r="D298" s="96" t="s">
        <v>518</v>
      </c>
      <c r="E298" s="100" t="s">
        <v>607</v>
      </c>
      <c r="F298" s="97">
        <v>6860459.68</v>
      </c>
      <c r="G298" s="97">
        <v>6860459.68</v>
      </c>
      <c r="H298" s="97">
        <v>6860459.68</v>
      </c>
      <c r="I298" s="98"/>
    </row>
    <row r="299" spans="1:9" ht="38.25">
      <c r="A299" s="96" t="s">
        <v>28</v>
      </c>
      <c r="B299" s="96" t="s">
        <v>120</v>
      </c>
      <c r="C299" s="96" t="s">
        <v>622</v>
      </c>
      <c r="D299" s="96" t="s">
        <v>528</v>
      </c>
      <c r="E299" s="99" t="s">
        <v>621</v>
      </c>
      <c r="F299" s="97">
        <v>383950</v>
      </c>
      <c r="G299" s="97">
        <v>383950</v>
      </c>
      <c r="H299" s="97">
        <v>383950</v>
      </c>
      <c r="I299" s="98"/>
    </row>
    <row r="300" spans="1:9" ht="25.5">
      <c r="A300" s="96" t="s">
        <v>110</v>
      </c>
      <c r="B300" s="96" t="s">
        <v>120</v>
      </c>
      <c r="C300" s="96" t="s">
        <v>622</v>
      </c>
      <c r="D300" s="96" t="s">
        <v>476</v>
      </c>
      <c r="E300" s="100" t="s">
        <v>478</v>
      </c>
      <c r="F300" s="97">
        <v>1748115.71</v>
      </c>
      <c r="G300" s="97">
        <v>1748115.71</v>
      </c>
      <c r="H300" s="97">
        <v>1748115.71</v>
      </c>
      <c r="I300" s="98"/>
    </row>
    <row r="301" spans="1:9" ht="12.75" hidden="1">
      <c r="A301" s="96" t="s">
        <v>28</v>
      </c>
      <c r="B301" s="96" t="s">
        <v>256</v>
      </c>
      <c r="C301" s="96" t="s">
        <v>527</v>
      </c>
      <c r="D301" s="96"/>
      <c r="E301" s="99" t="s">
        <v>29</v>
      </c>
      <c r="F301" s="97"/>
      <c r="G301" s="97"/>
      <c r="H301" s="97"/>
      <c r="I301" s="98"/>
    </row>
    <row r="302" spans="1:9" ht="12.75" hidden="1">
      <c r="A302" s="96" t="s">
        <v>110</v>
      </c>
      <c r="B302" s="96" t="s">
        <v>256</v>
      </c>
      <c r="C302" s="96" t="s">
        <v>527</v>
      </c>
      <c r="D302" s="96" t="s">
        <v>111</v>
      </c>
      <c r="E302" s="100" t="s">
        <v>172</v>
      </c>
      <c r="F302" s="97"/>
      <c r="G302" s="97"/>
      <c r="H302" s="97"/>
      <c r="I302" s="98"/>
    </row>
    <row r="303" spans="1:9" ht="12.75" hidden="1">
      <c r="A303" s="96" t="s">
        <v>112</v>
      </c>
      <c r="B303" s="96" t="s">
        <v>256</v>
      </c>
      <c r="C303" s="96" t="s">
        <v>527</v>
      </c>
      <c r="D303" s="96"/>
      <c r="E303" s="99" t="s">
        <v>30</v>
      </c>
      <c r="F303" s="97"/>
      <c r="G303" s="97"/>
      <c r="H303" s="97"/>
      <c r="I303" s="98"/>
    </row>
    <row r="304" spans="1:9" ht="12.75" hidden="1">
      <c r="A304" s="96" t="s">
        <v>28</v>
      </c>
      <c r="B304" s="96" t="s">
        <v>256</v>
      </c>
      <c r="C304" s="96" t="s">
        <v>527</v>
      </c>
      <c r="D304" s="96" t="s">
        <v>111</v>
      </c>
      <c r="E304" s="100" t="s">
        <v>172</v>
      </c>
      <c r="F304" s="97"/>
      <c r="G304" s="97"/>
      <c r="H304" s="97"/>
      <c r="I304" s="98"/>
    </row>
    <row r="305" spans="1:9" ht="38.25" hidden="1">
      <c r="A305" s="96" t="s">
        <v>112</v>
      </c>
      <c r="B305" s="96" t="s">
        <v>256</v>
      </c>
      <c r="C305" s="96" t="s">
        <v>527</v>
      </c>
      <c r="D305" s="96"/>
      <c r="E305" s="99" t="s">
        <v>368</v>
      </c>
      <c r="F305" s="97"/>
      <c r="G305" s="97"/>
      <c r="H305" s="97"/>
      <c r="I305" s="98"/>
    </row>
    <row r="306" spans="1:9" ht="12.75" hidden="1">
      <c r="A306" s="96" t="s">
        <v>28</v>
      </c>
      <c r="B306" s="96" t="s">
        <v>256</v>
      </c>
      <c r="C306" s="96" t="s">
        <v>527</v>
      </c>
      <c r="D306" s="96" t="s">
        <v>111</v>
      </c>
      <c r="E306" s="100" t="s">
        <v>172</v>
      </c>
      <c r="F306" s="97"/>
      <c r="G306" s="97"/>
      <c r="H306" s="97"/>
      <c r="I306" s="98"/>
    </row>
    <row r="307" spans="1:9" ht="51" hidden="1">
      <c r="A307" s="96" t="s">
        <v>112</v>
      </c>
      <c r="B307" s="96" t="s">
        <v>256</v>
      </c>
      <c r="C307" s="96" t="s">
        <v>527</v>
      </c>
      <c r="D307" s="96"/>
      <c r="E307" s="99" t="s">
        <v>367</v>
      </c>
      <c r="F307" s="97"/>
      <c r="G307" s="97"/>
      <c r="H307" s="97"/>
      <c r="I307" s="98"/>
    </row>
    <row r="308" spans="1:9" ht="12.75" hidden="1">
      <c r="A308" s="96" t="s">
        <v>28</v>
      </c>
      <c r="B308" s="96" t="s">
        <v>256</v>
      </c>
      <c r="C308" s="96" t="s">
        <v>527</v>
      </c>
      <c r="D308" s="96" t="s">
        <v>111</v>
      </c>
      <c r="E308" s="100" t="s">
        <v>172</v>
      </c>
      <c r="F308" s="97"/>
      <c r="G308" s="97"/>
      <c r="H308" s="97"/>
      <c r="I308" s="98"/>
    </row>
    <row r="309" spans="1:9" ht="12.75">
      <c r="A309" s="96" t="s">
        <v>110</v>
      </c>
      <c r="B309" s="96" t="s">
        <v>120</v>
      </c>
      <c r="C309" s="96" t="s">
        <v>622</v>
      </c>
      <c r="D309" s="96" t="s">
        <v>479</v>
      </c>
      <c r="E309" s="99" t="s">
        <v>529</v>
      </c>
      <c r="F309" s="97">
        <v>9914.94</v>
      </c>
      <c r="G309" s="97">
        <v>9914.94</v>
      </c>
      <c r="H309" s="97">
        <v>9914.94</v>
      </c>
      <c r="I309" s="98"/>
    </row>
    <row r="310" spans="1:9" ht="12.75">
      <c r="A310" s="96" t="s">
        <v>110</v>
      </c>
      <c r="B310" s="96" t="s">
        <v>120</v>
      </c>
      <c r="C310" s="96" t="s">
        <v>622</v>
      </c>
      <c r="D310" s="96" t="s">
        <v>563</v>
      </c>
      <c r="E310" s="100" t="s">
        <v>623</v>
      </c>
      <c r="F310" s="97">
        <v>6122.59</v>
      </c>
      <c r="G310" s="97">
        <v>6122.59</v>
      </c>
      <c r="H310" s="97">
        <v>6122.59</v>
      </c>
      <c r="I310" s="98"/>
    </row>
    <row r="311" spans="1:9" s="33" customFormat="1" ht="12.75">
      <c r="A311" s="61" t="s">
        <v>41</v>
      </c>
      <c r="B311" s="61"/>
      <c r="C311" s="61"/>
      <c r="D311" s="61"/>
      <c r="E311" s="62" t="s">
        <v>396</v>
      </c>
      <c r="F311" s="63">
        <f>F312+F344</f>
        <v>3013173.4199999995</v>
      </c>
      <c r="G311" s="63">
        <f>G312+G344</f>
        <v>3013173.4199999995</v>
      </c>
      <c r="H311" s="63">
        <f>H312+H344</f>
        <v>3013173.4199999995</v>
      </c>
      <c r="I311" s="32"/>
    </row>
    <row r="312" spans="1:9" ht="12.75">
      <c r="A312" s="96" t="s">
        <v>41</v>
      </c>
      <c r="B312" s="96" t="s">
        <v>117</v>
      </c>
      <c r="C312" s="96"/>
      <c r="D312" s="96"/>
      <c r="E312" s="85" t="s">
        <v>19</v>
      </c>
      <c r="F312" s="97">
        <f>F313+F322</f>
        <v>3013173.4199999995</v>
      </c>
      <c r="G312" s="97">
        <f>G313+G322</f>
        <v>3013173.4199999995</v>
      </c>
      <c r="H312" s="97">
        <f>H313+H322</f>
        <v>3013173.4199999995</v>
      </c>
      <c r="I312" s="98"/>
    </row>
    <row r="313" spans="1:9" ht="25.5">
      <c r="A313" s="96" t="s">
        <v>41</v>
      </c>
      <c r="B313" s="96" t="s">
        <v>117</v>
      </c>
      <c r="C313" s="96" t="s">
        <v>627</v>
      </c>
      <c r="D313" s="96"/>
      <c r="E313" s="99" t="s">
        <v>530</v>
      </c>
      <c r="F313" s="97">
        <f>F314+F316+F315+F321</f>
        <v>2713173.4199999995</v>
      </c>
      <c r="G313" s="97">
        <f>G314+G316+G315+G321</f>
        <v>2713173.4199999995</v>
      </c>
      <c r="H313" s="97">
        <f>H314+H316+H315+H321</f>
        <v>2713173.4199999995</v>
      </c>
      <c r="I313" s="98"/>
    </row>
    <row r="314" spans="1:9" ht="25.5">
      <c r="A314" s="96" t="s">
        <v>41</v>
      </c>
      <c r="B314" s="96" t="s">
        <v>117</v>
      </c>
      <c r="C314" s="96" t="s">
        <v>624</v>
      </c>
      <c r="D314" s="96" t="s">
        <v>518</v>
      </c>
      <c r="E314" s="100" t="s">
        <v>607</v>
      </c>
      <c r="F314" s="97">
        <v>2469347.69</v>
      </c>
      <c r="G314" s="97">
        <v>2469347.69</v>
      </c>
      <c r="H314" s="97">
        <v>2469347.69</v>
      </c>
      <c r="I314" s="98"/>
    </row>
    <row r="315" spans="1:9" ht="30" customHeight="1">
      <c r="A315" s="96" t="s">
        <v>41</v>
      </c>
      <c r="B315" s="96" t="s">
        <v>117</v>
      </c>
      <c r="C315" s="96" t="s">
        <v>624</v>
      </c>
      <c r="D315" s="96" t="s">
        <v>476</v>
      </c>
      <c r="E315" s="100" t="s">
        <v>478</v>
      </c>
      <c r="F315" s="97">
        <v>242109.63</v>
      </c>
      <c r="G315" s="97">
        <v>242109.63</v>
      </c>
      <c r="H315" s="97">
        <v>242109.63</v>
      </c>
      <c r="I315" s="98"/>
    </row>
    <row r="316" spans="1:9" ht="17.25" customHeight="1">
      <c r="A316" s="96" t="s">
        <v>41</v>
      </c>
      <c r="B316" s="96" t="s">
        <v>117</v>
      </c>
      <c r="C316" s="96" t="s">
        <v>624</v>
      </c>
      <c r="D316" s="96" t="s">
        <v>479</v>
      </c>
      <c r="E316" s="99" t="s">
        <v>529</v>
      </c>
      <c r="F316" s="97">
        <v>1535.03</v>
      </c>
      <c r="G316" s="97">
        <v>1535.03</v>
      </c>
      <c r="H316" s="97">
        <v>1535.03</v>
      </c>
      <c r="I316" s="98"/>
    </row>
    <row r="317" spans="1:9" s="33" customFormat="1" ht="12.75" hidden="1">
      <c r="A317" s="96" t="s">
        <v>41</v>
      </c>
      <c r="B317" s="96" t="s">
        <v>117</v>
      </c>
      <c r="C317" s="96" t="s">
        <v>624</v>
      </c>
      <c r="D317" s="96" t="s">
        <v>479</v>
      </c>
      <c r="E317" s="62" t="s">
        <v>286</v>
      </c>
      <c r="F317" s="63">
        <f>F318+F350</f>
        <v>0</v>
      </c>
      <c r="G317" s="63">
        <f>G318+G350</f>
        <v>0</v>
      </c>
      <c r="H317" s="63">
        <f>H318+H350</f>
        <v>0</v>
      </c>
      <c r="I317" s="32"/>
    </row>
    <row r="318" spans="1:9" ht="25.5" hidden="1">
      <c r="A318" s="96" t="s">
        <v>41</v>
      </c>
      <c r="B318" s="96" t="s">
        <v>117</v>
      </c>
      <c r="C318" s="96" t="s">
        <v>624</v>
      </c>
      <c r="D318" s="96" t="s">
        <v>479</v>
      </c>
      <c r="E318" s="85" t="s">
        <v>397</v>
      </c>
      <c r="F318" s="97">
        <f aca="true" t="shared" si="5" ref="F318:H319">F319</f>
        <v>0</v>
      </c>
      <c r="G318" s="97">
        <f t="shared" si="5"/>
        <v>0</v>
      </c>
      <c r="H318" s="97">
        <f t="shared" si="5"/>
        <v>0</v>
      </c>
      <c r="I318" s="98"/>
    </row>
    <row r="319" spans="1:9" ht="12.75" hidden="1">
      <c r="A319" s="96" t="s">
        <v>41</v>
      </c>
      <c r="B319" s="96" t="s">
        <v>117</v>
      </c>
      <c r="C319" s="96" t="s">
        <v>624</v>
      </c>
      <c r="D319" s="96" t="s">
        <v>479</v>
      </c>
      <c r="E319" s="99" t="s">
        <v>287</v>
      </c>
      <c r="F319" s="97">
        <f t="shared" si="5"/>
        <v>0</v>
      </c>
      <c r="G319" s="97">
        <f t="shared" si="5"/>
        <v>0</v>
      </c>
      <c r="H319" s="97">
        <f t="shared" si="5"/>
        <v>0</v>
      </c>
      <c r="I319" s="98"/>
    </row>
    <row r="320" spans="1:9" ht="12.75" hidden="1">
      <c r="A320" s="96" t="s">
        <v>41</v>
      </c>
      <c r="B320" s="96" t="s">
        <v>117</v>
      </c>
      <c r="C320" s="96" t="s">
        <v>624</v>
      </c>
      <c r="D320" s="96" t="s">
        <v>479</v>
      </c>
      <c r="E320" s="100" t="s">
        <v>132</v>
      </c>
      <c r="F320" s="97"/>
      <c r="G320" s="97"/>
      <c r="H320" s="97"/>
      <c r="I320" s="98"/>
    </row>
    <row r="321" spans="1:9" ht="12.75">
      <c r="A321" s="96" t="s">
        <v>41</v>
      </c>
      <c r="B321" s="96" t="s">
        <v>117</v>
      </c>
      <c r="C321" s="96" t="s">
        <v>624</v>
      </c>
      <c r="D321" s="96" t="s">
        <v>563</v>
      </c>
      <c r="E321" s="100" t="s">
        <v>623</v>
      </c>
      <c r="F321" s="97">
        <v>181.07</v>
      </c>
      <c r="G321" s="97">
        <v>181.07</v>
      </c>
      <c r="H321" s="97">
        <v>181.07</v>
      </c>
      <c r="I321" s="98"/>
    </row>
    <row r="322" spans="1:9" ht="12.75">
      <c r="A322" s="96" t="s">
        <v>41</v>
      </c>
      <c r="B322" s="96" t="s">
        <v>117</v>
      </c>
      <c r="C322" s="96" t="s">
        <v>626</v>
      </c>
      <c r="D322" s="96"/>
      <c r="E322" s="100" t="s">
        <v>625</v>
      </c>
      <c r="F322" s="97">
        <f>F323</f>
        <v>300000</v>
      </c>
      <c r="G322" s="97">
        <f>G323</f>
        <v>300000</v>
      </c>
      <c r="H322" s="97">
        <f>H323</f>
        <v>300000</v>
      </c>
      <c r="I322" s="98"/>
    </row>
    <row r="323" spans="1:9" ht="25.5">
      <c r="A323" s="96" t="s">
        <v>41</v>
      </c>
      <c r="B323" s="96" t="s">
        <v>117</v>
      </c>
      <c r="C323" s="96" t="s">
        <v>626</v>
      </c>
      <c r="D323" s="96"/>
      <c r="E323" s="100" t="s">
        <v>572</v>
      </c>
      <c r="F323" s="97">
        <v>300000</v>
      </c>
      <c r="G323" s="97">
        <v>300000</v>
      </c>
      <c r="H323" s="97">
        <v>300000</v>
      </c>
      <c r="I323" s="98"/>
    </row>
    <row r="324" spans="1:9" ht="12.75">
      <c r="A324" s="61" t="s">
        <v>329</v>
      </c>
      <c r="B324" s="96"/>
      <c r="C324" s="96"/>
      <c r="D324" s="96"/>
      <c r="E324" s="62" t="s">
        <v>286</v>
      </c>
      <c r="F324" s="63">
        <f aca="true" t="shared" si="6" ref="F324:H325">F325</f>
        <v>3519206.92</v>
      </c>
      <c r="G324" s="63">
        <f t="shared" si="6"/>
        <v>3519206.92</v>
      </c>
      <c r="H324" s="63">
        <f t="shared" si="6"/>
        <v>3519206.92</v>
      </c>
      <c r="I324" s="98"/>
    </row>
    <row r="325" spans="1:9" ht="12.75">
      <c r="A325" s="96" t="s">
        <v>329</v>
      </c>
      <c r="B325" s="96" t="s">
        <v>120</v>
      </c>
      <c r="C325" s="96" t="s">
        <v>531</v>
      </c>
      <c r="D325" s="96"/>
      <c r="E325" s="99" t="s">
        <v>286</v>
      </c>
      <c r="F325" s="97">
        <f t="shared" si="6"/>
        <v>3519206.92</v>
      </c>
      <c r="G325" s="97">
        <f t="shared" si="6"/>
        <v>3519206.92</v>
      </c>
      <c r="H325" s="97">
        <f t="shared" si="6"/>
        <v>3519206.92</v>
      </c>
      <c r="I325" s="98"/>
    </row>
    <row r="326" spans="1:9" ht="12.75">
      <c r="A326" s="96" t="s">
        <v>329</v>
      </c>
      <c r="B326" s="96" t="s">
        <v>120</v>
      </c>
      <c r="C326" s="96" t="s">
        <v>531</v>
      </c>
      <c r="D326" s="96" t="s">
        <v>532</v>
      </c>
      <c r="E326" s="100" t="s">
        <v>287</v>
      </c>
      <c r="F326" s="97">
        <v>3519206.92</v>
      </c>
      <c r="G326" s="97">
        <v>3519206.92</v>
      </c>
      <c r="H326" s="97">
        <v>3519206.92</v>
      </c>
      <c r="I326" s="98"/>
    </row>
  </sheetData>
  <sheetProtection/>
  <mergeCells count="69">
    <mergeCell ref="D234:D236"/>
    <mergeCell ref="H198:H200"/>
    <mergeCell ref="G198:G200"/>
    <mergeCell ref="H234:H236"/>
    <mergeCell ref="A234:A236"/>
    <mergeCell ref="B234:B236"/>
    <mergeCell ref="C234:C236"/>
    <mergeCell ref="E234:E236"/>
    <mergeCell ref="F234:F236"/>
    <mergeCell ref="G234:G236"/>
    <mergeCell ref="A198:A200"/>
    <mergeCell ref="B198:B200"/>
    <mergeCell ref="C198:C200"/>
    <mergeCell ref="F172:F174"/>
    <mergeCell ref="G172:G174"/>
    <mergeCell ref="D198:D200"/>
    <mergeCell ref="E198:E200"/>
    <mergeCell ref="F198:F200"/>
    <mergeCell ref="D172:D174"/>
    <mergeCell ref="G91:G93"/>
    <mergeCell ref="H91:H93"/>
    <mergeCell ref="A172:A174"/>
    <mergeCell ref="B172:B174"/>
    <mergeCell ref="C172:C174"/>
    <mergeCell ref="H172:H174"/>
    <mergeCell ref="E172:E174"/>
    <mergeCell ref="F31:F33"/>
    <mergeCell ref="G31:G33"/>
    <mergeCell ref="H31:H33"/>
    <mergeCell ref="A91:A93"/>
    <mergeCell ref="B91:B93"/>
    <mergeCell ref="C91:C93"/>
    <mergeCell ref="D91:D93"/>
    <mergeCell ref="E91:E93"/>
    <mergeCell ref="F91:F93"/>
    <mergeCell ref="A31:A33"/>
    <mergeCell ref="B31:B33"/>
    <mergeCell ref="C31:C33"/>
    <mergeCell ref="D31:D33"/>
    <mergeCell ref="E31:E33"/>
    <mergeCell ref="E5:E7"/>
    <mergeCell ref="D5:D7"/>
    <mergeCell ref="F5:F7"/>
    <mergeCell ref="H5:H7"/>
    <mergeCell ref="G5:G7"/>
    <mergeCell ref="B5:B7"/>
    <mergeCell ref="A263:A265"/>
    <mergeCell ref="B263:B265"/>
    <mergeCell ref="C263:C265"/>
    <mergeCell ref="C5:C7"/>
    <mergeCell ref="A71:B71"/>
    <mergeCell ref="A9:E9"/>
    <mergeCell ref="G1:H1"/>
    <mergeCell ref="A2:H2"/>
    <mergeCell ref="A3:H3"/>
    <mergeCell ref="A5:A7"/>
    <mergeCell ref="E271:E273"/>
    <mergeCell ref="H263:H265"/>
    <mergeCell ref="D263:D265"/>
    <mergeCell ref="E263:E265"/>
    <mergeCell ref="F263:F265"/>
    <mergeCell ref="G263:G265"/>
    <mergeCell ref="F271:F273"/>
    <mergeCell ref="G271:G273"/>
    <mergeCell ref="H271:H273"/>
    <mergeCell ref="A271:A273"/>
    <mergeCell ref="B271:B273"/>
    <mergeCell ref="C271:C273"/>
    <mergeCell ref="D271:D273"/>
  </mergeCells>
  <printOptions/>
  <pageMargins left="0.7" right="0.7" top="0.75" bottom="0.75" header="0.3" footer="0.3"/>
  <pageSetup horizontalDpi="600" verticalDpi="600" orientation="portrait" paperSize="9" scale="67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59"/>
  <sheetViews>
    <sheetView zoomScalePageLayoutView="0" workbookViewId="0" topLeftCell="A16">
      <selection activeCell="A5" sqref="A5"/>
    </sheetView>
  </sheetViews>
  <sheetFormatPr defaultColWidth="9.00390625" defaultRowHeight="12.75"/>
  <cols>
    <col min="1" max="1" width="4.125" style="1" bestFit="1" customWidth="1"/>
    <col min="2" max="2" width="4.125" style="4" customWidth="1"/>
    <col min="3" max="3" width="53.125" style="1" customWidth="1"/>
    <col min="4" max="4" width="25.625" style="1" customWidth="1"/>
    <col min="5" max="16384" width="9.125" style="1" customWidth="1"/>
  </cols>
  <sheetData>
    <row r="2" spans="4:5" ht="54.75" customHeight="1">
      <c r="D2" s="9" t="s">
        <v>629</v>
      </c>
      <c r="E2" s="9"/>
    </row>
    <row r="4" spans="1:4" ht="37.5" customHeight="1">
      <c r="A4" s="167" t="s">
        <v>630</v>
      </c>
      <c r="B4" s="167"/>
      <c r="C4" s="167"/>
      <c r="D4" s="167"/>
    </row>
    <row r="6" ht="13.5" thickBot="1">
      <c r="D6" s="6" t="s">
        <v>281</v>
      </c>
    </row>
    <row r="7" spans="1:4" ht="24.75" customHeight="1" thickBot="1">
      <c r="A7" s="166" t="s">
        <v>34</v>
      </c>
      <c r="B7" s="168" t="s">
        <v>114</v>
      </c>
      <c r="C7" s="166" t="s">
        <v>282</v>
      </c>
      <c r="D7" s="166" t="s">
        <v>185</v>
      </c>
    </row>
    <row r="8" spans="1:4" ht="24.75" customHeight="1" thickBot="1">
      <c r="A8" s="166"/>
      <c r="B8" s="168"/>
      <c r="C8" s="166"/>
      <c r="D8" s="166"/>
    </row>
    <row r="9" spans="1:4" ht="13.5" thickBot="1">
      <c r="A9" s="166"/>
      <c r="B9" s="168"/>
      <c r="C9" s="166"/>
      <c r="D9" s="166"/>
    </row>
    <row r="10" spans="1:4" ht="12.75">
      <c r="A10" s="36">
        <v>1</v>
      </c>
      <c r="B10" s="66" t="s">
        <v>125</v>
      </c>
      <c r="C10" s="36">
        <v>3</v>
      </c>
      <c r="D10" s="36">
        <v>4</v>
      </c>
    </row>
    <row r="11" spans="1:5" ht="12.75">
      <c r="A11" s="68"/>
      <c r="B11" s="65"/>
      <c r="C11" s="67" t="s">
        <v>186</v>
      </c>
      <c r="D11" s="58">
        <f>D12+D20+D26+D29+D35+D39+D44+D47+D49+D53+D24</f>
        <v>99128498.68000002</v>
      </c>
      <c r="E11" s="5"/>
    </row>
    <row r="12" spans="1:5" ht="17.25" customHeight="1">
      <c r="A12" s="59" t="s">
        <v>120</v>
      </c>
      <c r="B12" s="56" t="s">
        <v>118</v>
      </c>
      <c r="C12" s="57" t="s">
        <v>124</v>
      </c>
      <c r="D12" s="58">
        <f>D13+D14+D17+D19+D16</f>
        <v>13316314.939999998</v>
      </c>
      <c r="E12" s="5"/>
    </row>
    <row r="13" spans="1:5" ht="39" customHeight="1">
      <c r="A13" s="60" t="s">
        <v>120</v>
      </c>
      <c r="B13" s="53" t="s">
        <v>294</v>
      </c>
      <c r="C13" s="54" t="s">
        <v>147</v>
      </c>
      <c r="D13" s="55">
        <f>'Расходы прил 3'!H11</f>
        <v>1007964</v>
      </c>
      <c r="E13" s="5"/>
    </row>
    <row r="14" spans="1:5" ht="51">
      <c r="A14" s="60" t="s">
        <v>120</v>
      </c>
      <c r="B14" s="53" t="s">
        <v>256</v>
      </c>
      <c r="C14" s="54" t="s">
        <v>284</v>
      </c>
      <c r="D14" s="55">
        <f>'Расходы прил 3'!H14</f>
        <v>10143926.27</v>
      </c>
      <c r="E14" s="5"/>
    </row>
    <row r="15" spans="1:5" ht="12.75" hidden="1">
      <c r="A15" s="8" t="s">
        <v>120</v>
      </c>
      <c r="B15" s="53" t="s">
        <v>271</v>
      </c>
      <c r="C15" s="54" t="s">
        <v>344</v>
      </c>
      <c r="D15" s="55"/>
      <c r="E15" s="5"/>
    </row>
    <row r="16" spans="1:5" ht="12.75">
      <c r="A16" s="8" t="s">
        <v>120</v>
      </c>
      <c r="B16" s="53" t="s">
        <v>271</v>
      </c>
      <c r="C16" s="54" t="s">
        <v>344</v>
      </c>
      <c r="D16" s="55">
        <f>'Расходы прил 3'!H26</f>
        <v>554741</v>
      </c>
      <c r="E16" s="5"/>
    </row>
    <row r="17" spans="1:5" ht="12.75">
      <c r="A17" s="60" t="s">
        <v>120</v>
      </c>
      <c r="B17" s="53" t="s">
        <v>258</v>
      </c>
      <c r="C17" s="54" t="s">
        <v>135</v>
      </c>
      <c r="D17" s="55">
        <f>'Расходы прил 3'!H30</f>
        <v>295384.04000000004</v>
      </c>
      <c r="E17" s="5"/>
    </row>
    <row r="18" spans="1:5" ht="12.75" hidden="1">
      <c r="A18" s="8" t="s">
        <v>120</v>
      </c>
      <c r="B18" s="53" t="s">
        <v>41</v>
      </c>
      <c r="C18" s="54" t="s">
        <v>135</v>
      </c>
      <c r="D18" s="55"/>
      <c r="E18" s="5"/>
    </row>
    <row r="19" spans="1:5" ht="12.75">
      <c r="A19" s="60" t="s">
        <v>120</v>
      </c>
      <c r="B19" s="53" t="s">
        <v>329</v>
      </c>
      <c r="C19" s="54" t="s">
        <v>131</v>
      </c>
      <c r="D19" s="55">
        <f>'Расходы прил 3'!H41</f>
        <v>1314299.63</v>
      </c>
      <c r="E19" s="5"/>
    </row>
    <row r="20" spans="1:5" ht="17.25" customHeight="1">
      <c r="A20" s="59" t="s">
        <v>117</v>
      </c>
      <c r="B20" s="56" t="s">
        <v>118</v>
      </c>
      <c r="C20" s="57" t="s">
        <v>146</v>
      </c>
      <c r="D20" s="58">
        <f>D21</f>
        <v>500738.99</v>
      </c>
      <c r="E20" s="5"/>
    </row>
    <row r="21" spans="1:5" ht="12.75">
      <c r="A21" s="60" t="s">
        <v>117</v>
      </c>
      <c r="B21" s="53" t="s">
        <v>121</v>
      </c>
      <c r="C21" s="54" t="s">
        <v>292</v>
      </c>
      <c r="D21" s="55">
        <f>'Расходы прил 3'!H67</f>
        <v>500738.99</v>
      </c>
      <c r="E21" s="5"/>
    </row>
    <row r="22" spans="1:5" s="29" customFormat="1" ht="25.5" hidden="1">
      <c r="A22" s="10" t="s">
        <v>121</v>
      </c>
      <c r="B22" s="56" t="s">
        <v>115</v>
      </c>
      <c r="C22" s="57" t="s">
        <v>295</v>
      </c>
      <c r="D22" s="58">
        <f>D23</f>
        <v>0</v>
      </c>
      <c r="E22" s="34"/>
    </row>
    <row r="23" spans="1:5" ht="38.25" hidden="1">
      <c r="A23" s="8" t="s">
        <v>121</v>
      </c>
      <c r="B23" s="53" t="s">
        <v>257</v>
      </c>
      <c r="C23" s="54" t="s">
        <v>150</v>
      </c>
      <c r="D23" s="55"/>
      <c r="E23" s="5"/>
    </row>
    <row r="24" spans="1:5" ht="25.5">
      <c r="A24" s="10" t="s">
        <v>121</v>
      </c>
      <c r="B24" s="56" t="s">
        <v>118</v>
      </c>
      <c r="C24" s="126" t="s">
        <v>295</v>
      </c>
      <c r="D24" s="55">
        <f>D25</f>
        <v>1893854.61</v>
      </c>
      <c r="E24" s="5"/>
    </row>
    <row r="25" spans="1:5" ht="27" customHeight="1">
      <c r="A25" s="8" t="s">
        <v>121</v>
      </c>
      <c r="B25" s="53" t="s">
        <v>257</v>
      </c>
      <c r="C25" s="54" t="s">
        <v>628</v>
      </c>
      <c r="D25" s="55">
        <f>'Расходы прил 3'!H72</f>
        <v>1893854.61</v>
      </c>
      <c r="E25" s="5"/>
    </row>
    <row r="26" spans="1:5" ht="17.25" customHeight="1">
      <c r="A26" s="59" t="s">
        <v>256</v>
      </c>
      <c r="B26" s="56" t="s">
        <v>118</v>
      </c>
      <c r="C26" s="57" t="s">
        <v>297</v>
      </c>
      <c r="D26" s="58">
        <f>D27+D28</f>
        <v>14145205.750000002</v>
      </c>
      <c r="E26" s="5"/>
    </row>
    <row r="27" spans="1:5" ht="17.25" customHeight="1">
      <c r="A27" s="60" t="s">
        <v>256</v>
      </c>
      <c r="B27" s="53" t="s">
        <v>257</v>
      </c>
      <c r="C27" s="54" t="s">
        <v>439</v>
      </c>
      <c r="D27" s="55">
        <f>'Расходы прил 3'!H77</f>
        <v>14097205.750000002</v>
      </c>
      <c r="E27" s="5"/>
    </row>
    <row r="28" spans="1:5" ht="12.75">
      <c r="A28" s="60" t="s">
        <v>256</v>
      </c>
      <c r="B28" s="53" t="s">
        <v>41</v>
      </c>
      <c r="C28" s="54" t="s">
        <v>152</v>
      </c>
      <c r="D28" s="55">
        <f>'Расходы прил 3'!H88</f>
        <v>48000</v>
      </c>
      <c r="E28" s="5"/>
    </row>
    <row r="29" spans="1:5" ht="17.25" customHeight="1">
      <c r="A29" s="59" t="s">
        <v>138</v>
      </c>
      <c r="B29" s="56" t="s">
        <v>118</v>
      </c>
      <c r="C29" s="57" t="s">
        <v>128</v>
      </c>
      <c r="D29" s="58">
        <f>D30+D31+D32</f>
        <v>41179385.620000005</v>
      </c>
      <c r="E29" s="5"/>
    </row>
    <row r="30" spans="1:5" ht="12.75">
      <c r="A30" s="60" t="s">
        <v>138</v>
      </c>
      <c r="B30" s="53" t="s">
        <v>120</v>
      </c>
      <c r="C30" s="54" t="s">
        <v>129</v>
      </c>
      <c r="D30" s="55">
        <f>'Расходы прил 3'!H100</f>
        <v>1385304.8</v>
      </c>
      <c r="E30" s="5"/>
    </row>
    <row r="31" spans="1:5" ht="12.75">
      <c r="A31" s="60" t="s">
        <v>138</v>
      </c>
      <c r="B31" s="53" t="s">
        <v>117</v>
      </c>
      <c r="C31" s="54" t="s">
        <v>130</v>
      </c>
      <c r="D31" s="55">
        <f>'Расходы прил 3'!H115</f>
        <v>29657967.240000002</v>
      </c>
      <c r="E31" s="5"/>
    </row>
    <row r="32" spans="1:5" ht="12.75">
      <c r="A32" s="60" t="s">
        <v>138</v>
      </c>
      <c r="B32" s="53" t="s">
        <v>121</v>
      </c>
      <c r="C32" s="54" t="s">
        <v>133</v>
      </c>
      <c r="D32" s="55">
        <f>'Расходы прил 3'!H150</f>
        <v>10136113.579999998</v>
      </c>
      <c r="E32" s="5"/>
    </row>
    <row r="33" spans="1:5" ht="17.25" customHeight="1" hidden="1">
      <c r="A33" s="10" t="s">
        <v>122</v>
      </c>
      <c r="B33" s="56" t="s">
        <v>118</v>
      </c>
      <c r="C33" s="57" t="s">
        <v>7</v>
      </c>
      <c r="D33" s="58">
        <f>D34</f>
        <v>0</v>
      </c>
      <c r="E33" s="5"/>
    </row>
    <row r="34" spans="1:5" ht="25.5" hidden="1">
      <c r="A34" s="8" t="s">
        <v>122</v>
      </c>
      <c r="B34" s="53" t="s">
        <v>121</v>
      </c>
      <c r="C34" s="54" t="s">
        <v>8</v>
      </c>
      <c r="D34" s="55">
        <f>'Расходы прил 3'!H196</f>
        <v>0</v>
      </c>
      <c r="E34" s="5"/>
    </row>
    <row r="35" spans="1:5" ht="18.75" customHeight="1">
      <c r="A35" s="59" t="s">
        <v>271</v>
      </c>
      <c r="B35" s="56" t="s">
        <v>118</v>
      </c>
      <c r="C35" s="57" t="s">
        <v>145</v>
      </c>
      <c r="D35" s="58">
        <f>D36+D38</f>
        <v>147626.22</v>
      </c>
      <c r="E35" s="5"/>
    </row>
    <row r="36" spans="1:5" ht="12.75" hidden="1">
      <c r="A36" s="8" t="s">
        <v>271</v>
      </c>
      <c r="B36" s="53" t="s">
        <v>117</v>
      </c>
      <c r="C36" s="54" t="s">
        <v>11</v>
      </c>
      <c r="D36" s="55"/>
      <c r="E36" s="5"/>
    </row>
    <row r="37" spans="1:5" ht="12.75" hidden="1">
      <c r="A37" s="8" t="s">
        <v>271</v>
      </c>
      <c r="B37" s="53" t="s">
        <v>138</v>
      </c>
      <c r="C37" s="54" t="s">
        <v>13</v>
      </c>
      <c r="D37" s="55">
        <v>0</v>
      </c>
      <c r="E37" s="5"/>
    </row>
    <row r="38" spans="1:5" ht="12.75">
      <c r="A38" s="60" t="s">
        <v>271</v>
      </c>
      <c r="B38" s="53" t="s">
        <v>271</v>
      </c>
      <c r="C38" s="54" t="s">
        <v>15</v>
      </c>
      <c r="D38" s="55">
        <f>'Расходы прил 3'!H220</f>
        <v>147626.22</v>
      </c>
      <c r="E38" s="5"/>
    </row>
    <row r="39" spans="1:5" ht="12.75">
      <c r="A39" s="59" t="s">
        <v>123</v>
      </c>
      <c r="B39" s="56" t="s">
        <v>118</v>
      </c>
      <c r="C39" s="57" t="s">
        <v>144</v>
      </c>
      <c r="D39" s="58">
        <f>D40+D41</f>
        <v>10976542.139999999</v>
      </c>
      <c r="E39" s="5"/>
    </row>
    <row r="40" spans="1:5" ht="12.75">
      <c r="A40" s="60" t="s">
        <v>123</v>
      </c>
      <c r="B40" s="53" t="s">
        <v>120</v>
      </c>
      <c r="C40" s="54" t="s">
        <v>144</v>
      </c>
      <c r="D40" s="55">
        <f>'Расходы прил 3'!H226</f>
        <v>10976542.139999999</v>
      </c>
      <c r="E40" s="5"/>
    </row>
    <row r="41" spans="1:5" ht="12.75" hidden="1">
      <c r="A41" s="8" t="s">
        <v>123</v>
      </c>
      <c r="B41" s="53" t="s">
        <v>256</v>
      </c>
      <c r="C41" s="54" t="s">
        <v>19</v>
      </c>
      <c r="D41" s="55"/>
      <c r="E41" s="5"/>
    </row>
    <row r="42" spans="1:5" ht="18" customHeight="1" hidden="1">
      <c r="A42" s="10" t="s">
        <v>257</v>
      </c>
      <c r="B42" s="56" t="s">
        <v>118</v>
      </c>
      <c r="C42" s="57" t="s">
        <v>21</v>
      </c>
      <c r="D42" s="58">
        <f>D43</f>
        <v>0</v>
      </c>
      <c r="E42" s="5"/>
    </row>
    <row r="43" spans="1:5" ht="12.75" hidden="1">
      <c r="A43" s="8" t="s">
        <v>257</v>
      </c>
      <c r="B43" s="53" t="s">
        <v>123</v>
      </c>
      <c r="C43" s="54" t="s">
        <v>22</v>
      </c>
      <c r="D43" s="55"/>
      <c r="E43" s="5"/>
    </row>
    <row r="44" spans="1:5" ht="18.75" customHeight="1">
      <c r="A44" s="59" t="s">
        <v>137</v>
      </c>
      <c r="B44" s="56" t="s">
        <v>118</v>
      </c>
      <c r="C44" s="57" t="s">
        <v>26</v>
      </c>
      <c r="D44" s="58">
        <f>D45+D46</f>
        <v>1427887.15</v>
      </c>
      <c r="E44" s="5"/>
    </row>
    <row r="45" spans="1:5" ht="12.75">
      <c r="A45" s="60" t="s">
        <v>137</v>
      </c>
      <c r="B45" s="53" t="s">
        <v>121</v>
      </c>
      <c r="C45" s="54" t="s">
        <v>27</v>
      </c>
      <c r="D45" s="55">
        <f>'Расходы прил 3'!H276</f>
        <v>1427887.15</v>
      </c>
      <c r="E45" s="5"/>
    </row>
    <row r="46" spans="1:5" ht="12.75" hidden="1">
      <c r="A46" s="60" t="s">
        <v>137</v>
      </c>
      <c r="B46" s="53" t="s">
        <v>122</v>
      </c>
      <c r="C46" s="85" t="s">
        <v>523</v>
      </c>
      <c r="D46" s="55">
        <f>'Расходы прил 3'!H292</f>
        <v>0</v>
      </c>
      <c r="E46" s="5"/>
    </row>
    <row r="47" spans="1:5" ht="17.25" customHeight="1">
      <c r="A47" s="59" t="s">
        <v>258</v>
      </c>
      <c r="B47" s="56" t="s">
        <v>118</v>
      </c>
      <c r="C47" s="57" t="s">
        <v>22</v>
      </c>
      <c r="D47" s="58">
        <f>D48</f>
        <v>9008562.92</v>
      </c>
      <c r="E47" s="5"/>
    </row>
    <row r="48" spans="1:5" ht="12.75">
      <c r="A48" s="60" t="s">
        <v>258</v>
      </c>
      <c r="B48" s="53" t="s">
        <v>120</v>
      </c>
      <c r="C48" s="54" t="s">
        <v>533</v>
      </c>
      <c r="D48" s="55">
        <f>'Расходы прил 3'!H296</f>
        <v>9008562.92</v>
      </c>
      <c r="E48" s="5"/>
    </row>
    <row r="49" spans="1:5" ht="18" customHeight="1">
      <c r="A49" s="59" t="s">
        <v>41</v>
      </c>
      <c r="B49" s="56" t="s">
        <v>118</v>
      </c>
      <c r="C49" s="57" t="s">
        <v>396</v>
      </c>
      <c r="D49" s="58">
        <f>D50</f>
        <v>3013173.4199999995</v>
      </c>
      <c r="E49" s="5"/>
    </row>
    <row r="50" spans="1:5" ht="12.75">
      <c r="A50" s="60" t="s">
        <v>41</v>
      </c>
      <c r="B50" s="53" t="s">
        <v>117</v>
      </c>
      <c r="C50" s="54" t="s">
        <v>19</v>
      </c>
      <c r="D50" s="55">
        <f>'Расходы прил 3'!H312</f>
        <v>3013173.4199999995</v>
      </c>
      <c r="E50" s="5"/>
    </row>
    <row r="51" spans="1:5" ht="18" customHeight="1" hidden="1">
      <c r="A51" s="60" t="s">
        <v>41</v>
      </c>
      <c r="B51" s="53" t="s">
        <v>117</v>
      </c>
      <c r="C51" s="54" t="s">
        <v>19</v>
      </c>
      <c r="D51" s="55">
        <f>'Расходы прил 3'!H312</f>
        <v>3013173.4199999995</v>
      </c>
      <c r="E51" s="5"/>
    </row>
    <row r="52" spans="1:5" ht="12.75" hidden="1">
      <c r="A52" s="60" t="s">
        <v>41</v>
      </c>
      <c r="B52" s="53" t="s">
        <v>117</v>
      </c>
      <c r="C52" s="54" t="s">
        <v>19</v>
      </c>
      <c r="D52" s="55">
        <f>'Расходы прил 3'!H313</f>
        <v>2713173.4199999995</v>
      </c>
      <c r="E52" s="5"/>
    </row>
    <row r="53" spans="1:4" s="29" customFormat="1" ht="18" customHeight="1">
      <c r="A53" s="59" t="s">
        <v>329</v>
      </c>
      <c r="B53" s="56" t="s">
        <v>118</v>
      </c>
      <c r="C53" s="62" t="s">
        <v>286</v>
      </c>
      <c r="D53" s="58">
        <f>D54</f>
        <v>3519206.92</v>
      </c>
    </row>
    <row r="54" spans="1:4" ht="16.5" customHeight="1">
      <c r="A54" s="60" t="s">
        <v>329</v>
      </c>
      <c r="B54" s="53" t="s">
        <v>120</v>
      </c>
      <c r="C54" s="85" t="s">
        <v>286</v>
      </c>
      <c r="D54" s="55">
        <f>'Расходы прил 3'!H325</f>
        <v>3519206.92</v>
      </c>
    </row>
    <row r="55" ht="12.75">
      <c r="D55" s="7"/>
    </row>
    <row r="56" ht="12.75">
      <c r="D56" s="7"/>
    </row>
    <row r="57" ht="12.75">
      <c r="D57" s="7"/>
    </row>
    <row r="58" ht="12.75">
      <c r="D58" s="7"/>
    </row>
    <row r="59" ht="12.75">
      <c r="D59" s="7"/>
    </row>
  </sheetData>
  <sheetProtection/>
  <mergeCells count="5">
    <mergeCell ref="D7:D9"/>
    <mergeCell ref="A4:D4"/>
    <mergeCell ref="A7:A9"/>
    <mergeCell ref="B7:B9"/>
    <mergeCell ref="C7:C9"/>
  </mergeCells>
  <printOptions/>
  <pageMargins left="0.75" right="0.75" top="0.38" bottom="0.49" header="0.25" footer="0.29"/>
  <pageSetup horizontalDpi="600" verticalDpi="600" orientation="portrait" paperSize="9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D121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1.75390625" style="1" customWidth="1"/>
    <col min="2" max="2" width="50.75390625" style="1" customWidth="1"/>
    <col min="3" max="3" width="13.625" style="0" customWidth="1"/>
    <col min="4" max="4" width="13.25390625" style="0" customWidth="1"/>
    <col min="5" max="16384" width="9.125" style="1" customWidth="1"/>
  </cols>
  <sheetData>
    <row r="1" spans="3:4" ht="12.75" customHeight="1">
      <c r="C1" s="169"/>
      <c r="D1" s="169"/>
    </row>
    <row r="2" spans="3:4" ht="54.75" customHeight="1">
      <c r="C2" s="171" t="s">
        <v>546</v>
      </c>
      <c r="D2" s="171"/>
    </row>
    <row r="3" spans="1:4" ht="37.5" customHeight="1">
      <c r="A3" s="167" t="s">
        <v>547</v>
      </c>
      <c r="B3" s="167"/>
      <c r="C3" s="167"/>
      <c r="D3" s="167"/>
    </row>
    <row r="4" ht="23.25" customHeight="1" thickBot="1">
      <c r="D4" t="s">
        <v>281</v>
      </c>
    </row>
    <row r="5" spans="1:4" ht="24.75" customHeight="1" thickBot="1">
      <c r="A5" s="166" t="s">
        <v>301</v>
      </c>
      <c r="B5" s="166" t="s">
        <v>282</v>
      </c>
      <c r="C5" s="170" t="s">
        <v>543</v>
      </c>
      <c r="D5" s="166" t="s">
        <v>185</v>
      </c>
    </row>
    <row r="6" spans="1:4" ht="24.75" customHeight="1" thickBot="1">
      <c r="A6" s="166"/>
      <c r="B6" s="166"/>
      <c r="C6" s="170"/>
      <c r="D6" s="166"/>
    </row>
    <row r="7" spans="1:4" ht="74.25" customHeight="1" thickBot="1">
      <c r="A7" s="166"/>
      <c r="B7" s="166"/>
      <c r="C7" s="170"/>
      <c r="D7" s="166"/>
    </row>
    <row r="8" spans="1:4" ht="12.75">
      <c r="A8" s="36">
        <v>1</v>
      </c>
      <c r="B8" s="36">
        <v>2</v>
      </c>
      <c r="C8" s="64">
        <v>3</v>
      </c>
      <c r="D8" s="64">
        <v>4</v>
      </c>
    </row>
    <row r="9" spans="1:4" ht="12.75">
      <c r="A9" s="68"/>
      <c r="B9" s="67"/>
      <c r="C9" s="69"/>
      <c r="D9" s="69"/>
    </row>
    <row r="10" spans="1:4" ht="25.5" customHeight="1">
      <c r="A10" s="60" t="s">
        <v>551</v>
      </c>
      <c r="B10" s="54" t="s">
        <v>302</v>
      </c>
      <c r="C10" s="70">
        <v>0</v>
      </c>
      <c r="D10" s="70">
        <v>0</v>
      </c>
    </row>
    <row r="11" spans="1:4" ht="27.75" customHeight="1">
      <c r="A11" s="60" t="s">
        <v>550</v>
      </c>
      <c r="B11" s="54" t="s">
        <v>303</v>
      </c>
      <c r="C11" s="70">
        <v>-600000</v>
      </c>
      <c r="D11" s="70">
        <v>-600000</v>
      </c>
    </row>
    <row r="12" spans="1:4" ht="39" customHeight="1">
      <c r="A12" s="60" t="s">
        <v>552</v>
      </c>
      <c r="B12" s="54" t="s">
        <v>306</v>
      </c>
      <c r="C12" s="70">
        <v>0</v>
      </c>
      <c r="D12" s="70">
        <v>0</v>
      </c>
    </row>
    <row r="13" spans="1:4" ht="42" customHeight="1">
      <c r="A13" s="60" t="s">
        <v>553</v>
      </c>
      <c r="B13" s="54" t="s">
        <v>307</v>
      </c>
      <c r="C13" s="70">
        <v>0</v>
      </c>
      <c r="D13" s="70">
        <v>0</v>
      </c>
    </row>
    <row r="14" spans="1:4" ht="24.75" customHeight="1">
      <c r="A14" s="60" t="s">
        <v>321</v>
      </c>
      <c r="B14" s="54" t="s">
        <v>309</v>
      </c>
      <c r="C14" s="70">
        <v>-277204.16</v>
      </c>
      <c r="D14" s="70">
        <v>-279779.44</v>
      </c>
    </row>
    <row r="15" spans="1:4" ht="29.25" customHeight="1">
      <c r="A15" s="60"/>
      <c r="B15" s="71" t="s">
        <v>310</v>
      </c>
      <c r="C15" s="72">
        <f>SUM(C10:C14)</f>
        <v>-877204.1599999999</v>
      </c>
      <c r="D15" s="72">
        <f>SUM(D10:D14)</f>
        <v>-879779.44</v>
      </c>
    </row>
    <row r="16" spans="3:4" ht="12.75">
      <c r="C16" s="2"/>
      <c r="D16" s="2"/>
    </row>
    <row r="17" spans="3:4" ht="12.75">
      <c r="C17" s="2"/>
      <c r="D17" s="2"/>
    </row>
    <row r="18" spans="3:4" ht="12.75">
      <c r="C18" s="2"/>
      <c r="D18" s="2"/>
    </row>
    <row r="19" spans="3:4" ht="12.75">
      <c r="C19" s="2"/>
      <c r="D19" s="2"/>
    </row>
    <row r="20" spans="3:4" ht="12.75">
      <c r="C20" s="2"/>
      <c r="D20" s="2"/>
    </row>
    <row r="21" spans="3:4" ht="12.75">
      <c r="C21" s="2"/>
      <c r="D21" s="2"/>
    </row>
    <row r="22" spans="3:4" ht="12.75">
      <c r="C22" s="2"/>
      <c r="D22" s="2"/>
    </row>
    <row r="23" spans="3:4" ht="12.75">
      <c r="C23" s="2"/>
      <c r="D23" s="2"/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  <row r="27" spans="3:4" ht="12.75">
      <c r="C27" s="2"/>
      <c r="D27" s="2"/>
    </row>
    <row r="28" spans="3:4" ht="12.75">
      <c r="C28" s="2"/>
      <c r="D28" s="2"/>
    </row>
    <row r="29" spans="3:4" ht="12.75">
      <c r="C29" s="2"/>
      <c r="D29" s="2"/>
    </row>
    <row r="30" spans="3:4" ht="12.75">
      <c r="C30" s="2"/>
      <c r="D30" s="2"/>
    </row>
    <row r="31" spans="3:4" ht="12.75"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3:4" ht="12.75">
      <c r="C34" s="2"/>
      <c r="D34" s="2"/>
    </row>
    <row r="35" spans="3:4" ht="12.75"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  <row r="53" spans="3:4" ht="12.75">
      <c r="C53" s="2"/>
      <c r="D53" s="2"/>
    </row>
    <row r="54" spans="3:4" ht="12.75">
      <c r="C54" s="2"/>
      <c r="D54" s="2"/>
    </row>
    <row r="55" spans="3:4" ht="12.75">
      <c r="C55" s="2"/>
      <c r="D55" s="2"/>
    </row>
    <row r="56" spans="3:4" ht="12.75">
      <c r="C56" s="2"/>
      <c r="D56" s="2"/>
    </row>
    <row r="57" spans="3:4" ht="12.75">
      <c r="C57" s="2"/>
      <c r="D57" s="2"/>
    </row>
    <row r="58" spans="3:4" ht="12.75">
      <c r="C58" s="2"/>
      <c r="D58" s="2"/>
    </row>
    <row r="59" spans="3:4" ht="12.75"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3:4" ht="12.75">
      <c r="C77" s="2"/>
      <c r="D77" s="2"/>
    </row>
    <row r="78" spans="3:4" ht="12.75">
      <c r="C78" s="2"/>
      <c r="D78" s="2"/>
    </row>
    <row r="79" spans="3:4" ht="12.75">
      <c r="C79" s="2"/>
      <c r="D79" s="2"/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spans="3:4" ht="12.75">
      <c r="C92" s="2"/>
      <c r="D92" s="2"/>
    </row>
    <row r="93" spans="3:4" ht="12.75">
      <c r="C93" s="2"/>
      <c r="D93" s="2"/>
    </row>
    <row r="94" spans="3:4" ht="12.75">
      <c r="C94" s="2"/>
      <c r="D94" s="2"/>
    </row>
    <row r="95" spans="3:4" ht="12.75">
      <c r="C95" s="2"/>
      <c r="D95" s="2"/>
    </row>
    <row r="96" spans="3:4" ht="12.75">
      <c r="C96" s="2"/>
      <c r="D96" s="2"/>
    </row>
    <row r="97" spans="3:4" ht="12.75">
      <c r="C97" s="2"/>
      <c r="D97" s="2"/>
    </row>
    <row r="98" spans="3:4" ht="12.75">
      <c r="C98" s="2"/>
      <c r="D98" s="2"/>
    </row>
    <row r="99" spans="3:4" ht="12.75">
      <c r="C99" s="2"/>
      <c r="D99" s="2"/>
    </row>
    <row r="100" spans="3:4" ht="12.75">
      <c r="C100" s="2"/>
      <c r="D100" s="2"/>
    </row>
    <row r="101" spans="3:4" ht="12.75">
      <c r="C101" s="2"/>
      <c r="D101" s="2"/>
    </row>
    <row r="102" spans="3:4" ht="12.75">
      <c r="C102" s="2"/>
      <c r="D102" s="2"/>
    </row>
    <row r="103" spans="3:4" ht="12.75">
      <c r="C103" s="2"/>
      <c r="D103" s="2"/>
    </row>
    <row r="104" spans="3:4" ht="12.75">
      <c r="C104" s="2"/>
      <c r="D104" s="2"/>
    </row>
    <row r="105" spans="3:4" ht="12.75">
      <c r="C105" s="2"/>
      <c r="D105" s="2"/>
    </row>
    <row r="106" spans="3:4" ht="12.75">
      <c r="C106" s="2"/>
      <c r="D106" s="2"/>
    </row>
    <row r="107" spans="3:4" ht="12.75">
      <c r="C107" s="2"/>
      <c r="D107" s="2"/>
    </row>
    <row r="108" spans="3:4" ht="12.75">
      <c r="C108" s="2"/>
      <c r="D108" s="2"/>
    </row>
    <row r="109" spans="3:4" ht="12.75">
      <c r="C109" s="2"/>
      <c r="D109" s="2"/>
    </row>
    <row r="110" spans="3:4" ht="12.75">
      <c r="C110" s="2"/>
      <c r="D110" s="2"/>
    </row>
    <row r="111" spans="3:4" ht="12.75">
      <c r="C111" s="2"/>
      <c r="D111" s="2"/>
    </row>
    <row r="112" spans="3:4" ht="12.75">
      <c r="C112" s="2"/>
      <c r="D112" s="2"/>
    </row>
    <row r="113" spans="3:4" ht="12.75">
      <c r="C113" s="2"/>
      <c r="D113" s="2"/>
    </row>
    <row r="114" spans="3:4" ht="12.75">
      <c r="C114" s="2"/>
      <c r="D114" s="2"/>
    </row>
    <row r="115" spans="3:4" ht="12.75">
      <c r="C115" s="2"/>
      <c r="D115" s="2"/>
    </row>
    <row r="116" spans="3:4" ht="12.75">
      <c r="C116" s="2"/>
      <c r="D116" s="2"/>
    </row>
    <row r="117" spans="3:4" ht="12.75">
      <c r="C117" s="2"/>
      <c r="D117" s="2"/>
    </row>
    <row r="118" spans="3:4" ht="12.75">
      <c r="C118" s="2"/>
      <c r="D118" s="2"/>
    </row>
    <row r="119" spans="3:4" ht="12.75">
      <c r="C119" s="2"/>
      <c r="D119" s="2"/>
    </row>
    <row r="120" spans="3:4" ht="12.75">
      <c r="C120" s="2"/>
      <c r="D120" s="2"/>
    </row>
    <row r="121" spans="3:4" ht="12.75">
      <c r="C121" s="3"/>
      <c r="D121" s="3"/>
    </row>
  </sheetData>
  <sheetProtection/>
  <mergeCells count="7">
    <mergeCell ref="C1:D1"/>
    <mergeCell ref="C5:C7"/>
    <mergeCell ref="D5:D7"/>
    <mergeCell ref="C2:D2"/>
    <mergeCell ref="A3:D3"/>
    <mergeCell ref="A5:A7"/>
    <mergeCell ref="B5:B7"/>
  </mergeCells>
  <printOptions/>
  <pageMargins left="0.57" right="0.43" top="0.61" bottom="0.83" header="0.5" footer="0.5"/>
  <pageSetup horizontalDpi="600" verticalDpi="600" orientation="portrait" paperSize="9" scale="94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1"/>
  <sheetViews>
    <sheetView workbookViewId="0" topLeftCell="A1">
      <selection activeCell="A23" sqref="A23:IV23"/>
    </sheetView>
  </sheetViews>
  <sheetFormatPr defaultColWidth="9.00390625" defaultRowHeight="12.75"/>
  <cols>
    <col min="1" max="1" width="21.75390625" style="1" customWidth="1"/>
    <col min="2" max="2" width="50.75390625" style="1" customWidth="1"/>
    <col min="3" max="3" width="15.00390625" style="0" customWidth="1"/>
    <col min="4" max="4" width="15.875" style="0" customWidth="1"/>
    <col min="5" max="16384" width="9.125" style="1" customWidth="1"/>
  </cols>
  <sheetData>
    <row r="1" spans="3:4" ht="12.75" customHeight="1">
      <c r="C1" s="169"/>
      <c r="D1" s="169"/>
    </row>
    <row r="2" spans="3:4" ht="44.25" customHeight="1">
      <c r="C2" s="171" t="s">
        <v>544</v>
      </c>
      <c r="D2" s="171"/>
    </row>
    <row r="3" spans="1:4" ht="60" customHeight="1">
      <c r="A3" s="167" t="s">
        <v>545</v>
      </c>
      <c r="B3" s="167"/>
      <c r="C3" s="167"/>
      <c r="D3" s="167"/>
    </row>
    <row r="4" ht="23.25" customHeight="1" thickBot="1">
      <c r="D4" t="s">
        <v>281</v>
      </c>
    </row>
    <row r="5" spans="1:4" ht="24.75" customHeight="1" thickBot="1">
      <c r="A5" s="166" t="s">
        <v>301</v>
      </c>
      <c r="B5" s="166" t="s">
        <v>311</v>
      </c>
      <c r="C5" s="170" t="s">
        <v>543</v>
      </c>
      <c r="D5" s="166" t="s">
        <v>185</v>
      </c>
    </row>
    <row r="6" spans="1:4" ht="24.75" customHeight="1" thickBot="1">
      <c r="A6" s="166"/>
      <c r="B6" s="166"/>
      <c r="C6" s="170"/>
      <c r="D6" s="166"/>
    </row>
    <row r="7" spans="1:4" ht="74.25" customHeight="1" thickBot="1">
      <c r="A7" s="172"/>
      <c r="B7" s="172"/>
      <c r="C7" s="173"/>
      <c r="D7" s="172"/>
    </row>
    <row r="8" spans="1:4" ht="12.75">
      <c r="A8" s="73">
        <v>1</v>
      </c>
      <c r="B8" s="74">
        <v>2</v>
      </c>
      <c r="C8" s="75">
        <v>3</v>
      </c>
      <c r="D8" s="76">
        <v>4</v>
      </c>
    </row>
    <row r="9" spans="1:4" ht="12.75">
      <c r="A9" s="68"/>
      <c r="B9" s="67"/>
      <c r="C9" s="69"/>
      <c r="D9" s="69"/>
    </row>
    <row r="10" spans="1:4" ht="26.25" customHeight="1">
      <c r="A10" s="77" t="s">
        <v>312</v>
      </c>
      <c r="B10" s="71" t="s">
        <v>313</v>
      </c>
      <c r="C10" s="78">
        <v>-600000</v>
      </c>
      <c r="D10" s="78">
        <v>-600000</v>
      </c>
    </row>
    <row r="11" spans="1:4" ht="25.5" customHeight="1">
      <c r="A11" s="60" t="s">
        <v>314</v>
      </c>
      <c r="B11" s="54" t="s">
        <v>548</v>
      </c>
      <c r="C11" s="70">
        <v>-600000</v>
      </c>
      <c r="D11" s="70">
        <v>-600000</v>
      </c>
    </row>
    <row r="12" spans="1:4" ht="25.5" customHeight="1">
      <c r="A12" s="60" t="s">
        <v>550</v>
      </c>
      <c r="B12" s="54" t="s">
        <v>549</v>
      </c>
      <c r="C12" s="70">
        <v>-600000</v>
      </c>
      <c r="D12" s="70">
        <v>-600000</v>
      </c>
    </row>
    <row r="13" spans="1:4" ht="28.5" customHeight="1" hidden="1">
      <c r="A13" s="60" t="s">
        <v>319</v>
      </c>
      <c r="B13" s="54" t="s">
        <v>316</v>
      </c>
      <c r="C13" s="70">
        <f>C14</f>
        <v>0</v>
      </c>
      <c r="D13" s="70">
        <f>D14</f>
        <v>0</v>
      </c>
    </row>
    <row r="14" spans="1:4" ht="27.75" customHeight="1" hidden="1">
      <c r="A14" s="60" t="s">
        <v>305</v>
      </c>
      <c r="B14" s="54" t="s">
        <v>316</v>
      </c>
      <c r="C14" s="70">
        <v>0</v>
      </c>
      <c r="D14" s="70">
        <v>0</v>
      </c>
    </row>
    <row r="15" spans="1:4" ht="26.25" customHeight="1" hidden="1">
      <c r="A15" s="77" t="s">
        <v>315</v>
      </c>
      <c r="B15" s="71" t="s">
        <v>316</v>
      </c>
      <c r="C15" s="78">
        <f>C16+C18</f>
        <v>0</v>
      </c>
      <c r="D15" s="78">
        <f>D16+D18</f>
        <v>0</v>
      </c>
    </row>
    <row r="16" spans="1:4" ht="39" customHeight="1" hidden="1">
      <c r="A16" s="60" t="s">
        <v>317</v>
      </c>
      <c r="B16" s="54" t="s">
        <v>318</v>
      </c>
      <c r="C16" s="70">
        <f>C17</f>
        <v>0</v>
      </c>
      <c r="D16" s="70">
        <f>D17</f>
        <v>0</v>
      </c>
    </row>
    <row r="17" spans="1:4" ht="39" customHeight="1" hidden="1">
      <c r="A17" s="60" t="s">
        <v>304</v>
      </c>
      <c r="B17" s="54" t="s">
        <v>306</v>
      </c>
      <c r="C17" s="70">
        <v>0</v>
      </c>
      <c r="D17" s="70">
        <v>0</v>
      </c>
    </row>
    <row r="18" spans="1:4" ht="42" customHeight="1" hidden="1">
      <c r="A18" s="60" t="s">
        <v>319</v>
      </c>
      <c r="B18" s="54" t="s">
        <v>320</v>
      </c>
      <c r="C18" s="70">
        <f>C19</f>
        <v>0</v>
      </c>
      <c r="D18" s="70">
        <f>D19</f>
        <v>0</v>
      </c>
    </row>
    <row r="19" spans="1:4" ht="42" customHeight="1" hidden="1">
      <c r="A19" s="60" t="s">
        <v>305</v>
      </c>
      <c r="B19" s="54" t="s">
        <v>307</v>
      </c>
      <c r="C19" s="70">
        <v>0</v>
      </c>
      <c r="D19" s="70">
        <v>0</v>
      </c>
    </row>
    <row r="20" spans="1:4" ht="27" customHeight="1">
      <c r="A20" s="59" t="s">
        <v>321</v>
      </c>
      <c r="B20" s="71" t="s">
        <v>309</v>
      </c>
      <c r="C20" s="72">
        <f>C21+C23</f>
        <v>-277204.1599999964</v>
      </c>
      <c r="D20" s="72">
        <f>D21+D23</f>
        <v>-279779.4399999976</v>
      </c>
    </row>
    <row r="21" spans="1:4" ht="25.5" customHeight="1">
      <c r="A21" s="60" t="s">
        <v>322</v>
      </c>
      <c r="B21" s="54" t="s">
        <v>325</v>
      </c>
      <c r="C21" s="70">
        <v>-100018926.85</v>
      </c>
      <c r="D21" s="70">
        <v>-102757262.14</v>
      </c>
    </row>
    <row r="22" spans="1:4" ht="25.5" customHeight="1">
      <c r="A22" s="60" t="s">
        <v>308</v>
      </c>
      <c r="B22" s="54" t="s">
        <v>328</v>
      </c>
      <c r="C22" s="70">
        <v>-100018926.85</v>
      </c>
      <c r="D22" s="70">
        <v>-102757262.14</v>
      </c>
    </row>
    <row r="23" spans="1:4" ht="25.5" customHeight="1">
      <c r="A23" s="60" t="s">
        <v>323</v>
      </c>
      <c r="B23" s="54" t="s">
        <v>326</v>
      </c>
      <c r="C23" s="70">
        <v>99741722.69</v>
      </c>
      <c r="D23" s="70">
        <v>102477482.7</v>
      </c>
    </row>
    <row r="24" spans="1:4" ht="26.25" customHeight="1">
      <c r="A24" s="60" t="s">
        <v>324</v>
      </c>
      <c r="B24" s="54" t="s">
        <v>327</v>
      </c>
      <c r="C24" s="70">
        <v>107681705.99</v>
      </c>
      <c r="D24" s="70">
        <v>108208899.74</v>
      </c>
    </row>
    <row r="25" spans="1:4" ht="29.25" customHeight="1">
      <c r="A25" s="60"/>
      <c r="B25" s="71" t="s">
        <v>310</v>
      </c>
      <c r="C25" s="72">
        <f>C10+C15+C20</f>
        <v>-877204.1599999964</v>
      </c>
      <c r="D25" s="72">
        <f>D10+D15+D20</f>
        <v>-879779.4399999976</v>
      </c>
    </row>
    <row r="26" spans="3:4" ht="12.75">
      <c r="C26" s="2"/>
      <c r="D26" s="2"/>
    </row>
    <row r="27" spans="3:4" ht="12.75">
      <c r="C27" s="2"/>
      <c r="D27" s="2"/>
    </row>
    <row r="28" spans="3:4" ht="12.75">
      <c r="C28" s="2"/>
      <c r="D28" s="2"/>
    </row>
    <row r="29" spans="3:4" ht="12.75">
      <c r="C29" s="2"/>
      <c r="D29" s="2"/>
    </row>
    <row r="30" spans="3:4" ht="12.75">
      <c r="C30" s="2"/>
      <c r="D30" s="2"/>
    </row>
    <row r="31" spans="3:4" ht="12.75"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3:4" ht="12.75">
      <c r="C34" s="2"/>
      <c r="D34" s="2"/>
    </row>
    <row r="35" spans="3:4" ht="12.75"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  <row r="53" spans="3:4" ht="12.75">
      <c r="C53" s="2"/>
      <c r="D53" s="2"/>
    </row>
    <row r="54" spans="3:4" ht="12.75">
      <c r="C54" s="2"/>
      <c r="D54" s="2"/>
    </row>
    <row r="55" spans="3:4" ht="12.75">
      <c r="C55" s="2"/>
      <c r="D55" s="2"/>
    </row>
    <row r="56" spans="3:4" ht="12.75">
      <c r="C56" s="2"/>
      <c r="D56" s="2"/>
    </row>
    <row r="57" spans="3:4" ht="12.75">
      <c r="C57" s="2"/>
      <c r="D57" s="2"/>
    </row>
    <row r="58" spans="3:4" ht="12.75">
      <c r="C58" s="2"/>
      <c r="D58" s="2"/>
    </row>
    <row r="59" spans="3:4" ht="12.75"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3:4" ht="12.75">
      <c r="C77" s="2"/>
      <c r="D77" s="2"/>
    </row>
    <row r="78" spans="3:4" ht="12.75">
      <c r="C78" s="2"/>
      <c r="D78" s="2"/>
    </row>
    <row r="79" spans="3:4" ht="12.75">
      <c r="C79" s="2"/>
      <c r="D79" s="2"/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spans="3:4" ht="12.75">
      <c r="C92" s="2"/>
      <c r="D92" s="2"/>
    </row>
    <row r="93" spans="3:4" ht="12.75">
      <c r="C93" s="2"/>
      <c r="D93" s="2"/>
    </row>
    <row r="94" spans="3:4" ht="12.75">
      <c r="C94" s="2"/>
      <c r="D94" s="2"/>
    </row>
    <row r="95" spans="3:4" ht="12.75">
      <c r="C95" s="2"/>
      <c r="D95" s="2"/>
    </row>
    <row r="96" spans="3:4" ht="12.75">
      <c r="C96" s="2"/>
      <c r="D96" s="2"/>
    </row>
    <row r="97" spans="3:4" ht="12.75">
      <c r="C97" s="2"/>
      <c r="D97" s="2"/>
    </row>
    <row r="98" spans="3:4" ht="12.75">
      <c r="C98" s="2"/>
      <c r="D98" s="2"/>
    </row>
    <row r="99" spans="3:4" ht="12.75">
      <c r="C99" s="2"/>
      <c r="D99" s="2"/>
    </row>
    <row r="100" spans="3:4" ht="12.75">
      <c r="C100" s="2"/>
      <c r="D100" s="2"/>
    </row>
    <row r="101" spans="3:4" ht="12.75">
      <c r="C101" s="2"/>
      <c r="D101" s="2"/>
    </row>
    <row r="102" spans="3:4" ht="12.75">
      <c r="C102" s="2"/>
      <c r="D102" s="2"/>
    </row>
    <row r="103" spans="3:4" ht="12.75">
      <c r="C103" s="2"/>
      <c r="D103" s="2"/>
    </row>
    <row r="104" spans="3:4" ht="12.75">
      <c r="C104" s="2"/>
      <c r="D104" s="2"/>
    </row>
    <row r="105" spans="3:4" ht="12.75">
      <c r="C105" s="2"/>
      <c r="D105" s="2"/>
    </row>
    <row r="106" spans="3:4" ht="12.75">
      <c r="C106" s="2"/>
      <c r="D106" s="2"/>
    </row>
    <row r="107" spans="3:4" ht="12.75">
      <c r="C107" s="2"/>
      <c r="D107" s="2"/>
    </row>
    <row r="108" spans="3:4" ht="12.75">
      <c r="C108" s="2"/>
      <c r="D108" s="2"/>
    </row>
    <row r="109" spans="3:4" ht="12.75">
      <c r="C109" s="2"/>
      <c r="D109" s="2"/>
    </row>
    <row r="110" spans="3:4" ht="12.75">
      <c r="C110" s="2"/>
      <c r="D110" s="2"/>
    </row>
    <row r="111" spans="3:4" ht="12.75">
      <c r="C111" s="2"/>
      <c r="D111" s="2"/>
    </row>
    <row r="112" spans="3:4" ht="12.75">
      <c r="C112" s="2"/>
      <c r="D112" s="2"/>
    </row>
    <row r="113" spans="3:4" ht="12.75">
      <c r="C113" s="2"/>
      <c r="D113" s="2"/>
    </row>
    <row r="114" spans="3:4" ht="12.75">
      <c r="C114" s="2"/>
      <c r="D114" s="2"/>
    </row>
    <row r="115" spans="3:4" ht="12.75">
      <c r="C115" s="2"/>
      <c r="D115" s="2"/>
    </row>
    <row r="116" spans="3:4" ht="12.75">
      <c r="C116" s="2"/>
      <c r="D116" s="2"/>
    </row>
    <row r="117" spans="3:4" ht="12.75">
      <c r="C117" s="2"/>
      <c r="D117" s="2"/>
    </row>
    <row r="118" spans="3:4" ht="12.75">
      <c r="C118" s="2"/>
      <c r="D118" s="2"/>
    </row>
    <row r="119" spans="3:4" ht="12.75">
      <c r="C119" s="2"/>
      <c r="D119" s="2"/>
    </row>
    <row r="120" spans="3:4" ht="12.75">
      <c r="C120" s="2"/>
      <c r="D120" s="2"/>
    </row>
    <row r="121" spans="3:4" ht="12.75">
      <c r="C121" s="2"/>
      <c r="D121" s="2"/>
    </row>
    <row r="122" spans="3:4" ht="12.75">
      <c r="C122" s="2"/>
      <c r="D122" s="2"/>
    </row>
    <row r="123" spans="3:4" ht="12.75">
      <c r="C123" s="2"/>
      <c r="D123" s="2"/>
    </row>
    <row r="124" spans="3:4" ht="12.75">
      <c r="C124" s="2"/>
      <c r="D124" s="2"/>
    </row>
    <row r="125" spans="3:4" ht="12.75">
      <c r="C125" s="2"/>
      <c r="D125" s="2"/>
    </row>
    <row r="126" spans="3:4" ht="12.75">
      <c r="C126" s="2"/>
      <c r="D126" s="2"/>
    </row>
    <row r="127" spans="3:4" ht="12.75">
      <c r="C127" s="2"/>
      <c r="D127" s="2"/>
    </row>
    <row r="128" spans="3:4" ht="12.75">
      <c r="C128" s="2"/>
      <c r="D128" s="2"/>
    </row>
    <row r="129" spans="3:4" ht="12.75">
      <c r="C129" s="2"/>
      <c r="D129" s="2"/>
    </row>
    <row r="130" spans="3:4" ht="12.75">
      <c r="C130" s="2"/>
      <c r="D130" s="2"/>
    </row>
    <row r="131" spans="3:4" ht="12.75">
      <c r="C131" s="3"/>
      <c r="D131" s="3"/>
    </row>
  </sheetData>
  <sheetProtection/>
  <mergeCells count="7">
    <mergeCell ref="C1:D1"/>
    <mergeCell ref="C2:D2"/>
    <mergeCell ref="A3:D3"/>
    <mergeCell ref="A5:A7"/>
    <mergeCell ref="B5:B7"/>
    <mergeCell ref="C5:C7"/>
    <mergeCell ref="D5:D7"/>
  </mergeCells>
  <printOptions/>
  <pageMargins left="0.68" right="0.75" top="0.56" bottom="0.72" header="0.32" footer="0.5"/>
  <pageSetup horizontalDpi="300" verticalDpi="300" orientation="portrait" paperSize="9" scale="86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2016-04-26T12:35:47Z</cp:lastPrinted>
  <dcterms:created xsi:type="dcterms:W3CDTF">2005-12-02T13:56:17Z</dcterms:created>
  <dcterms:modified xsi:type="dcterms:W3CDTF">2016-04-26T12:49:57Z</dcterms:modified>
  <cp:category/>
  <cp:version/>
  <cp:contentType/>
  <cp:contentStatus/>
</cp:coreProperties>
</file>