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11340" windowHeight="6795" tabRatio="889" firstSheet="6" activeTab="12"/>
  </bookViews>
  <sheets>
    <sheet name="администраторы доходов прил 1" sheetId="1" r:id="rId1"/>
    <sheet name="администраторы источ прил 2" sheetId="2" r:id="rId2"/>
    <sheet name="Расходы по РП прил 3 (2013)" sheetId="3" r:id="rId3"/>
    <sheet name="Расходы по РП пр 4 (2014-2015)" sheetId="4" r:id="rId4"/>
    <sheet name="Расходы прил 5 (2013)" sheetId="5" r:id="rId5"/>
    <sheet name="Расходы прил 6 (2014-2015)" sheetId="6" r:id="rId6"/>
    <sheet name="переч прогр пр 7" sheetId="7" r:id="rId7"/>
    <sheet name="Межбюдж.трансф.2013-2015 пр 8" sheetId="8" r:id="rId8"/>
    <sheet name="Медбюдж.трансф.2013-15 пр 9" sheetId="9" r:id="rId9"/>
    <sheet name="нормативы пр 10" sheetId="10" r:id="rId10"/>
    <sheet name="Дефицит прил 11 (2013)" sheetId="11" r:id="rId11"/>
    <sheet name="Дефицит прил 12 (2014-2015)" sheetId="12" r:id="rId12"/>
    <sheet name="Мун.заим 2014-15 пр 13" sheetId="13" r:id="rId13"/>
  </sheets>
  <definedNames>
    <definedName name="_xlnm.Print_Area" localSheetId="0">'администраторы доходов прил 1'!$A$1:$G$109</definedName>
    <definedName name="_xlnm.Print_Area" localSheetId="6">'переч прогр пр 7'!$A$1:$E$24</definedName>
    <definedName name="_xlnm.Print_Area" localSheetId="4">'Расходы прил 5 (2013)'!$A$1:$G$204</definedName>
  </definedNames>
  <calcPr fullCalcOnLoad="1"/>
</workbook>
</file>

<file path=xl/sharedStrings.xml><?xml version="1.0" encoding="utf-8"?>
<sst xmlns="http://schemas.openxmlformats.org/spreadsheetml/2006/main" count="2455" uniqueCount="613">
  <si>
    <t xml:space="preserve">14     </t>
  </si>
  <si>
    <t xml:space="preserve">14      </t>
  </si>
  <si>
    <t xml:space="preserve">14       </t>
  </si>
  <si>
    <t xml:space="preserve">14        </t>
  </si>
  <si>
    <t>6000521</t>
  </si>
  <si>
    <t>Прочие межбюджетные трансферты бюджетам субъектов РФ и муниципальных образований общего характера</t>
  </si>
  <si>
    <t>Физическая культура</t>
  </si>
  <si>
    <t>Средства массовой информации</t>
  </si>
  <si>
    <t>Культура и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</si>
  <si>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</si>
  <si>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3500300</t>
  </si>
  <si>
    <t>Мероприятия в области жилищного хозяйства</t>
  </si>
  <si>
    <t>7956200</t>
  </si>
  <si>
    <t>6000200</t>
  </si>
  <si>
    <t xml:space="preserve">            Озеленение </t>
  </si>
  <si>
    <t>Программа "Укрепление МТБ органов местного самоуправления в 2011-2014 г.г."</t>
  </si>
  <si>
    <t>Программа "Развития физической культуры и спорта на 2011-2013 г.г."</t>
  </si>
  <si>
    <t>0920304</t>
  </si>
  <si>
    <t>7957500</t>
  </si>
  <si>
    <t>7957600</t>
  </si>
  <si>
    <t xml:space="preserve">Программа "Повышение эффективности предприятия МУП "ЕТС" по водоснабжению в 2010-2012 г.г." 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</si>
  <si>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</si>
  <si>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2013 год</t>
  </si>
  <si>
    <t>2013 (план)</t>
  </si>
  <si>
    <t>Привлечение               в 2013 году</t>
  </si>
  <si>
    <t>Погашение            в 2013 году</t>
  </si>
  <si>
    <t>Сумма по состоянию на 1.01.2014 г.</t>
  </si>
  <si>
    <t>Прогноз верхнего предельного уровня муниципального долга на 1.01.2014 г.</t>
  </si>
  <si>
    <t>Программа муниципальных внутренних заимствований МО "Городское поселение "Г. Ермолино" на 2013 год</t>
  </si>
  <si>
    <t>2012           (Уточненный план)</t>
  </si>
  <si>
    <t>2013 (План)</t>
  </si>
  <si>
    <t>2 02 04014 10 0472 151</t>
  </si>
  <si>
    <t xml:space="preserve">Межбюджетные трансферты, передаваемые бюджетам поселений из бюджетов муниципальных  районов на осуществление части полномочий   по решению  вопросов  местного  значения по организации предоставления дополнительного образования детям (за исключением предоставления дополнительного образования детям в учреждениях регионального значения) на территории муниципального района (в части содержания школ искусств) </t>
  </si>
  <si>
    <t>2 02 04014 10 0479 151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</si>
  <si>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(исполнение полномочий по созданию условий для обеспечения поселений, входящих в состав муниципального района, услугами связи, общественного питания, торговли и бытового обслуживания)</t>
  </si>
  <si>
    <t>2 02 04012 10 0478 151</t>
  </si>
  <si>
    <t>2 02 04999 10 0253 151</t>
  </si>
  <si>
    <t>Прочие межбюджетные трансферты предоставляемые бюджетам поселений на осуществление капитального ремонта индивидуальных жилых домов инвалидов и участников ВОВ, тружеников тыла и вдов погибших (умерших) инвалидов и участников ВОВ в 2010 году</t>
  </si>
  <si>
    <t>Прочие межбюджетные трансферты, предоставляемые бюджетам поселений на выплаты стимулирующего характера руководителям исполнительно-распорядительных органов муниципальных образований</t>
  </si>
  <si>
    <t>1 19 05000 10 6409 151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</si>
  <si>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</si>
  <si>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Переселение граждан из ветхого и аварийного жилищного фонда в городе Балабаново Боровского района Калужской области на 2007-2010 годы</t>
  </si>
  <si>
    <t>Обеспечение жильем молодых семей</t>
  </si>
  <si>
    <t>Мероприятия в области коммунального хозяйства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</si>
  <si>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</si>
  <si>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</si>
  <si>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</si>
  <si>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06    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</si>
  <si>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</si>
  <si>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</si>
  <si>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мероприятия</t>
  </si>
  <si>
    <t xml:space="preserve">07     </t>
  </si>
  <si>
    <t>Общее образование</t>
  </si>
  <si>
    <t>Льготы по оплате жилищно-коммунальных услуг отдельным категориям граждан, работающих и проживающих в сельской местности</t>
  </si>
  <si>
    <t>Переподготовка и повышение квалификации</t>
  </si>
  <si>
    <t>Мероприятия по переподготовке и повышению квалификации</t>
  </si>
  <si>
    <t>Молодежная политика и оздоровление детей</t>
  </si>
  <si>
    <t xml:space="preserve">08     </t>
  </si>
  <si>
    <t>Комплектование книжных фондов библиотек муниципальных образований</t>
  </si>
  <si>
    <t>Комплектование книжных фондов и подписку на периодические издания для муниципальных и публичных библиотек</t>
  </si>
  <si>
    <t>Периодическая печать и издательства</t>
  </si>
  <si>
    <t>Физическая культура и спорт</t>
  </si>
  <si>
    <t xml:space="preserve">Софинансирование программы "Развитие физической культуры и спорта в Калужской области на 2007-2009 г." </t>
  </si>
  <si>
    <t xml:space="preserve">Областная целевая программа "Развитие физической культуры и спорта в Калужской области на 2007-2009 г." </t>
  </si>
  <si>
    <t>Целевая программа развитие физкультуры и спорта на 2008-2010 гг.</t>
  </si>
  <si>
    <t xml:space="preserve">10     </t>
  </si>
  <si>
    <t>Социальная политика</t>
  </si>
  <si>
    <t>Социальное обеспечение населения</t>
  </si>
  <si>
    <t>Социальные выплаты</t>
  </si>
  <si>
    <t>Межбюджетные трансферты</t>
  </si>
  <si>
    <t>Программа "Занятость подростков"</t>
  </si>
  <si>
    <t>П</t>
  </si>
  <si>
    <t>КЦСР</t>
  </si>
  <si>
    <t>КВР</t>
  </si>
  <si>
    <t>Р</t>
  </si>
  <si>
    <t xml:space="preserve">01          </t>
  </si>
  <si>
    <t>0021200</t>
  </si>
  <si>
    <t>500</t>
  </si>
  <si>
    <t xml:space="preserve">01        </t>
  </si>
  <si>
    <t xml:space="preserve">01    </t>
  </si>
  <si>
    <t>0650300</t>
  </si>
  <si>
    <t xml:space="preserve">01 </t>
  </si>
  <si>
    <t xml:space="preserve">01  </t>
  </si>
  <si>
    <t>12</t>
  </si>
  <si>
    <t>0700500</t>
  </si>
  <si>
    <t xml:space="preserve">01       </t>
  </si>
  <si>
    <t>0020400</t>
  </si>
  <si>
    <t>9000000</t>
  </si>
  <si>
    <t xml:space="preserve">02 </t>
  </si>
  <si>
    <t>0013600</t>
  </si>
  <si>
    <t xml:space="preserve">02      </t>
  </si>
  <si>
    <t xml:space="preserve">02  </t>
  </si>
  <si>
    <t>7950500</t>
  </si>
  <si>
    <t xml:space="preserve">03    </t>
  </si>
  <si>
    <t xml:space="preserve">03       </t>
  </si>
  <si>
    <t xml:space="preserve">04    </t>
  </si>
  <si>
    <t>3380000</t>
  </si>
  <si>
    <t>3400300</t>
  </si>
  <si>
    <t xml:space="preserve">04   </t>
  </si>
  <si>
    <t xml:space="preserve">05  </t>
  </si>
  <si>
    <t>0980201</t>
  </si>
  <si>
    <t>006</t>
  </si>
  <si>
    <t xml:space="preserve">05    </t>
  </si>
  <si>
    <t xml:space="preserve">05      </t>
  </si>
  <si>
    <t xml:space="preserve">05   </t>
  </si>
  <si>
    <t>7950100</t>
  </si>
  <si>
    <t>7950300</t>
  </si>
  <si>
    <t xml:space="preserve">05 </t>
  </si>
  <si>
    <t xml:space="preserve">05       </t>
  </si>
  <si>
    <t>3510200</t>
  </si>
  <si>
    <t>3510300</t>
  </si>
  <si>
    <t>3510500</t>
  </si>
  <si>
    <t>7950200</t>
  </si>
  <si>
    <t xml:space="preserve">05           </t>
  </si>
  <si>
    <t xml:space="preserve">05        </t>
  </si>
  <si>
    <t>6000100</t>
  </si>
  <si>
    <t xml:space="preserve">05            </t>
  </si>
  <si>
    <t xml:space="preserve">05         </t>
  </si>
  <si>
    <t>6000300</t>
  </si>
  <si>
    <t>6000400</t>
  </si>
  <si>
    <t>6000500</t>
  </si>
  <si>
    <t xml:space="preserve">05             </t>
  </si>
  <si>
    <t>7953100</t>
  </si>
  <si>
    <t xml:space="preserve">06      </t>
  </si>
  <si>
    <t>4100100</t>
  </si>
  <si>
    <t xml:space="preserve">06    </t>
  </si>
  <si>
    <t>4239998</t>
  </si>
  <si>
    <t xml:space="preserve">07       </t>
  </si>
  <si>
    <t xml:space="preserve">07        </t>
  </si>
  <si>
    <t xml:space="preserve">07         </t>
  </si>
  <si>
    <t xml:space="preserve">07    </t>
  </si>
  <si>
    <t>4340000</t>
  </si>
  <si>
    <t>7950600</t>
  </si>
  <si>
    <t xml:space="preserve">07           </t>
  </si>
  <si>
    <t xml:space="preserve">08    </t>
  </si>
  <si>
    <t xml:space="preserve">08        </t>
  </si>
  <si>
    <t xml:space="preserve">08          </t>
  </si>
  <si>
    <t xml:space="preserve">08       </t>
  </si>
  <si>
    <t xml:space="preserve">08      </t>
  </si>
  <si>
    <t xml:space="preserve">08         </t>
  </si>
  <si>
    <t>4500600</t>
  </si>
  <si>
    <t>5205400</t>
  </si>
  <si>
    <t xml:space="preserve">08   </t>
  </si>
  <si>
    <t xml:space="preserve">09        </t>
  </si>
  <si>
    <t>5129701</t>
  </si>
  <si>
    <t xml:space="preserve">09         </t>
  </si>
  <si>
    <t>5226300</t>
  </si>
  <si>
    <t>7950400</t>
  </si>
  <si>
    <t xml:space="preserve">09          </t>
  </si>
  <si>
    <t>005</t>
  </si>
  <si>
    <t xml:space="preserve">10    </t>
  </si>
  <si>
    <t xml:space="preserve">10         </t>
  </si>
  <si>
    <t xml:space="preserve">10           </t>
  </si>
  <si>
    <t>5201513</t>
  </si>
  <si>
    <t>017</t>
  </si>
  <si>
    <t>02</t>
  </si>
  <si>
    <t>01</t>
  </si>
  <si>
    <t>03</t>
  </si>
  <si>
    <t>08</t>
  </si>
  <si>
    <t>Общегосударственные вопросы</t>
  </si>
  <si>
    <t>2</t>
  </si>
  <si>
    <t>3</t>
  </si>
  <si>
    <t>4</t>
  </si>
  <si>
    <t>Жилищно-коммунальное хозяйство</t>
  </si>
  <si>
    <t>Жилищное хозяйство</t>
  </si>
  <si>
    <t>Коммунальное хозяйство</t>
  </si>
  <si>
    <t>Центральный аппарат</t>
  </si>
  <si>
    <t>Другие общегосударственные вопросы</t>
  </si>
  <si>
    <t>Прочие расходы</t>
  </si>
  <si>
    <t>Благоустройство</t>
  </si>
  <si>
    <t>Резервные фонды</t>
  </si>
  <si>
    <t>Прочие неналоговые доходы бюджетов поселений</t>
  </si>
  <si>
    <t>10</t>
  </si>
  <si>
    <t>05</t>
  </si>
  <si>
    <t>Выполнение функций органами местного самоуправления</t>
  </si>
  <si>
    <t>Субсидии юридическим лицам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</si>
  <si>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</si>
  <si>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</si>
  <si>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Выполнение функций бюджетными учреждениями</t>
  </si>
  <si>
    <t>Культура</t>
  </si>
  <si>
    <t>Образование</t>
  </si>
  <si>
    <t>Национальная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</si>
  <si>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</si>
  <si>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</si>
  <si>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Благоустройство населенных пунктов на территории Боровского района</t>
  </si>
  <si>
    <t>5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</si>
  <si>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</si>
  <si>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</si>
  <si>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Невыясненные поступления, зачисляемые в бюджеты поселений</t>
  </si>
  <si>
    <t>Программа "Укрепление МТБ органов местного самоуправления в 2012-2014 г.г."</t>
  </si>
  <si>
    <t>Программа "Кадровая политика  2011-2015 г.г."</t>
  </si>
  <si>
    <t>Программа "Проведение капитального ремонта в многоквартирных жилых домах на 2013 г."</t>
  </si>
  <si>
    <t>Программа "Благоустройство территории МО "Городское поселение "Г. Ермолино"на 2012-2015 годы"</t>
  </si>
  <si>
    <t>Программа "Безопасность дорожного движения на территории МО "Городское поселение "Г. Ермолино" на 2013-2015г.г."</t>
  </si>
  <si>
    <t>Программа "Развитие социальной и культурной инфраструктуры МО "городское поселение "Г. Ермолино" на 2012-2015 г.г."</t>
  </si>
  <si>
    <t>Ведомственная целевая программа "Развитие культурно-досуговой деятельности, народного творчества, выставочной деятельности и укрепление МТБ МУК ДК "Полет" на 2012-2015 г.г."</t>
  </si>
  <si>
    <t>Ведомственная целевая программа "Развитие культурно-досуговой деятельности, народного творчества, выставочной деятельности и укрепление МТБ МУК ДК "Полет" на 2012-2015 г.г." (Платные услуги)</t>
  </si>
  <si>
    <t>Ведомственная целевая программа "Развитие библиотечного обслуживания населения г.Ермолино библиотеками МУК ДК "Полет" на 2012-2015 г.г."</t>
  </si>
  <si>
    <t>Ведомстенная целевая программа "Развития физической культуры и спорта и укрепление МТБ МУ ФиС Стадиона "Труд"на 2012-2015 г.г."</t>
  </si>
  <si>
    <t>Ведомственная целевая программа "Развитие муниципальных средств массовой информации на 2012-2015 г.г."</t>
  </si>
  <si>
    <t>Ведомственная целевая программа "Развитие муниципальных средств массовой информации на 2012-2015 г.г." (Платные услуги)</t>
  </si>
  <si>
    <t>Программа "Внедрение коллективного (общедомового) учета потребления энергоресурсов (тепловой энергии, горячей и холодной воды) в многоквартирные дома на 2013-2015 г.г."</t>
  </si>
  <si>
    <t xml:space="preserve">Программа "Повышение энергетической эффективности предприятия МУП "ЕТС" в 2012-2015 г.г." </t>
  </si>
  <si>
    <t>Программа "Развитие социальной и культурной инфраструктуры МО "Городское поселение "Г. Ермолино" на 2012-2015 г.г."</t>
  </si>
  <si>
    <t>Программа "Безопасность дорожного движения на территории МО "Городское поселение "Г. Ермолино" на 2013-2015 г.г."</t>
  </si>
  <si>
    <t>Программа "Кадровая политика 2011-2015 г.г."</t>
  </si>
  <si>
    <t xml:space="preserve">Программа "Проведение капитального ремонта в многоквартирных жилых домах на 2013 г." </t>
  </si>
  <si>
    <t>Программа "Повышение энергетической эффективности предприятия МУП "ЕТС" в 2012-2015 г.г."</t>
  </si>
  <si>
    <t>Программа "Благоустройство территории МО "Городское поселение "Г. Ермолино" на 2012-2015 годы"</t>
  </si>
  <si>
    <t>Ведомственная целевая "Развития физической культуры и спорта и укрепление МТБ МУ ФиС Стадиона "Труд" на 2012-2015 г.г."</t>
  </si>
  <si>
    <t>Ведомственная целевая программа "Совершенствование системы муниципального управления МО "Городское поселение "Г.Ермолино" на 2013-2015 г.г."</t>
  </si>
  <si>
    <t>ВЦП "Совершенствование системы муниципального управления МО "Городское поселение "Г. Ермолино" на 2013-2015 г.г." (Центральный аппарат)</t>
  </si>
  <si>
    <t xml:space="preserve">      ЦП "Кап.ремонт и ремонт дворовых территорий МКД, проездов к дворовым территориям МКД МО "Городское поселение "Г.Ермолино" на 2013-2015 г.г."</t>
  </si>
  <si>
    <t>Целевая программа "Капитальный ремонт и ремонт дворовых территорий МКД, проездов к дворовым территориям МКД МО "Городское поселение "Г.Ермолино" на 2013-2015 г.г."</t>
  </si>
  <si>
    <t>920 2 02 01 001 10 0315 151</t>
  </si>
  <si>
    <t>062 01 02 00 00 10 0000 710</t>
  </si>
  <si>
    <t>062 01 03 00 00 10 0000 810</t>
  </si>
  <si>
    <t>062 01 05 02 01 00 0000 000</t>
  </si>
  <si>
    <t>8130000</t>
  </si>
  <si>
    <t>ВЦП "Совершенствование системы муниципального управления МО "Городское поселение "Г. Ермолино" на 2013-2015 г.г."</t>
  </si>
  <si>
    <t>Выполнение функций органами местного самоуправления (Центральный аппарат)</t>
  </si>
  <si>
    <t>Выполнение функций органами местного самоуправления (Глава местной администрации)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</si>
  <si>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</si>
  <si>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</si>
  <si>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безвозмездные поступления в бюджеты поселений</t>
  </si>
  <si>
    <t>062</t>
  </si>
  <si>
    <t>1</t>
  </si>
  <si>
    <t>013</t>
  </si>
  <si>
    <t>04</t>
  </si>
  <si>
    <t>09</t>
  </si>
  <si>
    <t>11</t>
  </si>
  <si>
    <t>14</t>
  </si>
  <si>
    <t>001</t>
  </si>
  <si>
    <t>07</t>
  </si>
  <si>
    <t>(в рублях)</t>
  </si>
  <si>
    <t>Наименование</t>
  </si>
  <si>
    <t>ВСЕГО:</t>
  </si>
  <si>
    <t xml:space="preserve">01    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</si>
  <si>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</si>
  <si>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Обслуживание государственного и муниципального долга</t>
  </si>
  <si>
    <t>Процентные платежи по муниципальному долгу</t>
  </si>
  <si>
    <t>Резервные фонды местных администраций</t>
  </si>
  <si>
    <t>Выполнение других обязательств государства</t>
  </si>
  <si>
    <t>*Расходы бюджетных учреждений, осуществляющих предпринимательскую и иную предпринимательскую и иную приносящую доход деятельность</t>
  </si>
  <si>
    <t xml:space="preserve">02     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</si>
  <si>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</si>
  <si>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</si>
  <si>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 xml:space="preserve">03     </t>
  </si>
  <si>
    <t>Национальная безопасность и правоохранительная деятельность</t>
  </si>
  <si>
    <t xml:space="preserve">04     </t>
  </si>
  <si>
    <t>Национальная экономика</t>
  </si>
  <si>
    <t>Мероприятия по землеустройству и землепользованию</t>
  </si>
  <si>
    <t xml:space="preserve">05     </t>
  </si>
  <si>
    <t>Обеспечение мероприятий по капитальному ремонту многоквартирных домов за счет средств местного бюджета</t>
  </si>
  <si>
    <t>Код классификации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</si>
  <si>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</si>
  <si>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</si>
  <si>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 в валюте Российской Федерации</t>
  </si>
  <si>
    <t>01 02 00 00 10 0000 810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</si>
  <si>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</si>
  <si>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</si>
  <si>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 в валюте Российской Федерации</t>
  </si>
  <si>
    <t>01 05 02 01 00 0000 510</t>
  </si>
  <si>
    <t>Изменение остатков средств на счетах по учету средств бюджета</t>
  </si>
  <si>
    <t>Итого источники внутреннего финансирования дефицита бюджета</t>
  </si>
  <si>
    <t>01 05 02 01 00 0000 610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</si>
  <si>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</si>
  <si>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</si>
  <si>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№</t>
  </si>
  <si>
    <t>13</t>
  </si>
  <si>
    <t>15</t>
  </si>
  <si>
    <t>16</t>
  </si>
  <si>
    <t>18</t>
  </si>
  <si>
    <t>19</t>
  </si>
  <si>
    <t>23</t>
  </si>
  <si>
    <t>25</t>
  </si>
  <si>
    <t>26</t>
  </si>
  <si>
    <t>33</t>
  </si>
  <si>
    <t>34</t>
  </si>
  <si>
    <t>40</t>
  </si>
  <si>
    <t>Вид муниципальных заимствований</t>
  </si>
  <si>
    <t>Приложение № 3    к      Решению Городской Думы МО "Городское поселение   "Г.   Ермолино"  "О бюджете на 2013-2015 годы"</t>
  </si>
  <si>
    <t>Приложение № 5    к      Решению Городской Думы МО "Городское поселение   "Г.   Ермолино" "О бюджете на 2013-2015 годы"</t>
  </si>
  <si>
    <t>Приложение № 1 к Решению Городской Думы МО "Городское поселение "Г.Ермолино" "О бюджете на 2013-2015 годы"</t>
  </si>
  <si>
    <t xml:space="preserve">Перечень главных администраторов  (администраторов) доходов бюджета МО "Городское поселение "Г. Ермолино"  на 2013-2015 годы                                                      </t>
  </si>
  <si>
    <t>Приложение № 2    к      Решению Городской Думы МО "Городское поселение   "Г.   Ермолино"  "О бюджете на 2013-2015 годы"</t>
  </si>
  <si>
    <t xml:space="preserve">Перечень главных администраторов (администраторов)  источников финансирования дефицита бюджета МО "Городское поселение "Г. Ермолино"  на 2013-2015 годы </t>
  </si>
  <si>
    <t>РАСПРЕДЕЛЕНИЕ РАСХОДОВ БЮДЖЕТА МО "ГОРОДСКОЕ ПОСЕЛЕНИЕ "ГОРОД ЕРМОЛИНО" НА 2013 ГОД ПО РАЗДЕЛАМ И ПОДРАЗДЕЛАМ ВЕДОМСТВЕННОЙ СТРУКТУРЫ РАСХОДОВ БЮДЖЕТА</t>
  </si>
  <si>
    <t>Приложение № 4    к      Решению Городской Думы МО "Городское поселение   "Г.   Ермолино"  "О бюджете на 2013-2015 годы"</t>
  </si>
  <si>
    <t>РАСПРЕДЕЛЕНИЕ РАСХОДОВ БЮДЖЕТА МО "ГОРОДСКОЕ ПОСЕЛЕНИЕ "ГОРОД ЕРМОЛИНО" НА 2014-2015 ГОДЫ ПО РАЗДЕЛАМ И ПОДРАЗДЕЛАМ ВЕДОМСТВЕННОЙ СТРУКТУРЫ РАСХОДОВ БЮДЖЕТА</t>
  </si>
  <si>
    <t>РАСПРЕДЕЛЕНИЕ РАСХОДОВ БЮДЖЕТА МО "ГОРОДСКОЕ ПОСЕЛЕНИЕ "ГОРОД ЕРМОЛИНО" НА 2013 ГОД ПО ВЕДОМСТВЕННОЙ СТРУКТУРЕ РАСХОДОВ</t>
  </si>
  <si>
    <t>Приложение № 6    к      Решению Городской Думы МО "Городское поселение   "Г.   Ермолино"  "О бюджете на 2013-2015 годы"</t>
  </si>
  <si>
    <t>РАСПРЕДЕЛЕНИЕ РАСХОДОВ БЮДЖЕТА МО "ГОРОДСКОЕ ПОСЕЛЕНИЕ "ГОРОД ЕРМОЛИНО" НА 2014-2015 ГОДЫ ПО ВЕДОМСТВЕННОЙ СТРУКТУРЕ РАСХОДОВ</t>
  </si>
  <si>
    <t>Приложение № 7                                                 к Решению Городской Думы МО "Городское поселение "Г. Ермолино" "О бюджете на 2013-2015 годы"</t>
  </si>
  <si>
    <t xml:space="preserve">Перечень муниципальных долгосрочных, ведомственных и других целевых программ                              муниципального образования "Городское поселение "Город Ермолино",                                       предусмотренных к финансированию из местного бюджета  на 2013-2015 годы </t>
  </si>
  <si>
    <t>2015 год</t>
  </si>
  <si>
    <t>2015 (план)</t>
  </si>
  <si>
    <t>2014           (Уточненный план)</t>
  </si>
  <si>
    <t>2015 (План)</t>
  </si>
  <si>
    <t>Приложение № 8    к      Решению Городской Думы МО "Городское поселение   "Г.   Ермолино"   "О бюджете на 2013-2015 годы"</t>
  </si>
  <si>
    <t>Приложение № 9 к  Решению Городской Думы МО "Городское поселение "Г. Ермолино" "О бюджете на 2013-2015 годы"</t>
  </si>
  <si>
    <t>062 07 07 7951005 540 251</t>
  </si>
  <si>
    <t>062 10 03 6000521 540 251</t>
  </si>
  <si>
    <t xml:space="preserve">МЕЖБЮДЖЕТНЫЕ ТРАНСФЕРТЫ, ПОЛУЧАЕМЫЕ ОТ ДРУГИХ БЮДЖЕТОВ В БЮДЖЕТ МО "ГОРОДСКОЕ ПОСЕЛЕНИЕ "Г. ЕРМОЛИНО" В  ПЛАНОВОМ ПЕРИОДЕ 2013-2015 ГОДОВ                                                                           </t>
  </si>
  <si>
    <t xml:space="preserve">Межбюджетные трансферты, передаваемые в бюджет Муниципального образования муниципальный район "Боровский район" для реализации целевой программы "Развитие социальной и культурной инфраструктуры МО "Городское поселение "Г. Ермолино" на 2012-2014 г.г." раздел "Молодежь" на организацию временного трудоустройства несовершеннолетних граждан в возрасте от 14 до 18 лет в свободное от учебы время </t>
  </si>
  <si>
    <t xml:space="preserve">МЕЖБЮДЖЕТНЫЕ ТРАНСФЕРТЫ, ПЕРЕДАВАЕМЫЕ ИЗ БЮДЖЕТА МО "ГОРОДСКОЕ ПОСЕЛЕНИЕ "Г. ЕРМОЛИНО" В 2013-2015 Г.Г.                                        </t>
  </si>
  <si>
    <t xml:space="preserve">Нормативы зачисления в бюджет муниципального образования "Городское поселение «Город Ермолино» доходов, нормативы по которым не установлены бюджетным законодательством Российской Федерации, на 2013 год и на плановый период 2014 и 2015 годов </t>
  </si>
  <si>
    <t>Приложение № 10 к  Решению Городской Думы МО "Городское поселение "Г. Ермолино" "О бюджете на 2013-2015 годы"</t>
  </si>
  <si>
    <t>Приложение № 11    к     Проекту Решения Городской Думы МО "Городское поселение   "Г.   Ермолино" "О бюджете на 2013-2015 годы"</t>
  </si>
  <si>
    <t>Источники финансирования дефицита бюджета МО "Городское поселение "Г. Ермолино" на 2013 год по кодам классификации источников финансирования дефицита бюджета</t>
  </si>
  <si>
    <t>Источники финансирования дефицита бюджета МО "Городское поселение "Г. Ермолино" на 2014-2015 годы по кодам классификации источников финансирования дефицита бюджета</t>
  </si>
  <si>
    <t>Приложение № 12    к     Проекту Решения Городской Думы МО "Городское поселение   "Г.   Ермолино" "О бюджете на 2013-2015 годы"</t>
  </si>
  <si>
    <t>Приложение № 13 к  Решению Городской Думы МО "Городское поселение "Г. Ермолино" "О бюджете на 2013-2015 годы"</t>
  </si>
  <si>
    <t>Программа муниципальных внутренних заимствований МО "Городское поселение "Г. Ермолино" на 2015 год</t>
  </si>
  <si>
    <t>Привлечение               в 2015 году</t>
  </si>
  <si>
    <t>Погашение            в 2015 году</t>
  </si>
  <si>
    <t>Сумма по состоянию на 1.01.2016 г.</t>
  </si>
  <si>
    <t>Прогноз верхнего предельного уровня муниципального долга на 1.01.2016 г.</t>
  </si>
  <si>
    <t>2 02 02999 10 0278 151</t>
  </si>
  <si>
    <t>Прочие субсиди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</si>
  <si>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</si>
  <si>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</si>
  <si>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2 19 05000 10 5478 151</t>
  </si>
  <si>
    <t>2 19 05000 10 6467 151</t>
  </si>
  <si>
    <t>Возврат остатков межбюджетных трансфертов прошлых лет на стимулирование руководителей исполнительно-распорядительных органов муниципальных образований области из бюджетов поселений</t>
  </si>
  <si>
    <t>2 19 05000 10 8360 180</t>
  </si>
  <si>
    <t>Возврат остатков субвенций прошлых лет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</si>
  <si>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</si>
  <si>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8130400</t>
  </si>
  <si>
    <t>8130800</t>
  </si>
  <si>
    <t>7451048</t>
  </si>
  <si>
    <t xml:space="preserve">            Прочие расходы</t>
  </si>
  <si>
    <t>7951045</t>
  </si>
  <si>
    <t>Программа "Переселение граждан из жилого фонда, признанного непригодным для проживания и (или) жилого фонда с высоким уровнем износа (более 70 процентов) на 2009-2011 г.г."</t>
  </si>
  <si>
    <t>Программа "По формированию установок толирантного сознания и профилактики экстремизма"</t>
  </si>
  <si>
    <r>
      <t>Выполнение функций органами местного самоуправления (</t>
    </r>
    <r>
      <rPr>
        <i/>
        <sz val="10"/>
        <rFont val="Times New Roman"/>
        <family val="1"/>
      </rPr>
      <t>ремонт теплотрассы</t>
    </r>
    <r>
      <rPr>
        <sz val="10"/>
        <rFont val="Times New Roman"/>
        <family val="1"/>
      </rPr>
      <t>)</t>
    </r>
  </si>
  <si>
    <r>
      <t>Выполнение функций органами местного самоуправления (</t>
    </r>
    <r>
      <rPr>
        <i/>
        <sz val="10"/>
        <rFont val="Times New Roman"/>
        <family val="1"/>
      </rPr>
      <t>парковая зона</t>
    </r>
    <r>
      <rPr>
        <sz val="10"/>
        <rFont val="Times New Roman"/>
        <family val="1"/>
      </rPr>
      <t>)</t>
    </r>
  </si>
  <si>
    <t>Программа "Доступное и комфортное жилье-строительство объектов инженерной инфраструктуры на 2009-2011 г.г."</t>
  </si>
  <si>
    <t>Программа "Обеспечение жильем молодых семей на территории МО "Городское поселение "Г.Ермолино" на 2009-2011 г.г."</t>
  </si>
  <si>
    <t>4230731</t>
  </si>
  <si>
    <t>Исполнение полномочий муниципального района по организации предоставления дополнительнонго образования детям (за исключением предоставления дополнительного образования детям в чреждениях регионального значения) на территории муниципального района (в части содержания школ искусств)</t>
  </si>
  <si>
    <t>7954400</t>
  </si>
  <si>
    <t>Программа "Внедрение коллективного (общедомового) учета потребления энергоресурсов (тепловой энергии, горячей и холодной воды, электрической энергии, газа) в многоквартирные дома на 2009-2012 г.г."</t>
  </si>
  <si>
    <t>0200002</t>
  </si>
  <si>
    <t>Обеспечение проведения выборов и референдумов</t>
  </si>
  <si>
    <t>Проведение выборов в представительный орган муниципального образования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</si>
  <si>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</si>
  <si>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</si>
  <si>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Субсидии юридическим лицам (софинансирование кап.ремонта)</t>
  </si>
  <si>
    <t>35</t>
  </si>
  <si>
    <t>37</t>
  </si>
  <si>
    <t>3500200</t>
  </si>
  <si>
    <t>Капитальный ремонт государственного жилого фонда субъектов РФ и муниципального жилого фонда</t>
  </si>
  <si>
    <t>Уточненный план</t>
  </si>
  <si>
    <t>Код бюджетной классификации Российской Федерации</t>
  </si>
  <si>
    <t>ИНН</t>
  </si>
  <si>
    <t>КПП</t>
  </si>
  <si>
    <t>главного админи-стратора (админи-стратора) доходов</t>
  </si>
  <si>
    <t>Главные администраторы  (администраторы) доходов бюджета - органов местного самоуправления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</si>
  <si>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</si>
  <si>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</si>
  <si>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</si>
  <si>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</si>
  <si>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</si>
  <si>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</si>
  <si>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</si>
  <si>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 xml:space="preserve">1 11 09045 10 0000 120 </t>
  </si>
  <si>
    <t>Прочие поступления 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т.ч.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</si>
  <si>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</si>
  <si>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1 15 02050 10 0000 140</t>
  </si>
  <si>
    <t>Платежи, взимаемые  организациями поселений за выполнение определенных функций</t>
  </si>
  <si>
    <t xml:space="preserve">1 16 23050 10 0000 140 </t>
  </si>
  <si>
    <t>1 17 01050 10 0000 180</t>
  </si>
  <si>
    <t>1 17 05050 10 0000 180</t>
  </si>
  <si>
    <t>2 07 05000 10 0000 180</t>
  </si>
  <si>
    <t>2 08 05000 10 0000 180</t>
  </si>
  <si>
    <t>Перечесления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проентов, начисленных на излишне взысканные суммы.</t>
  </si>
  <si>
    <t xml:space="preserve"> 2 02 02004 10 0000 151</t>
  </si>
  <si>
    <t>Субсидии бюджетам поселений на развитие социальной и инженерной инфраструктуры муниципальных образований</t>
  </si>
  <si>
    <t xml:space="preserve"> 2 02 02008 10 0000 151 </t>
  </si>
  <si>
    <t>Субсидии бюджетам поселений на обеспечение жильем молодых семей</t>
  </si>
  <si>
    <t xml:space="preserve"> 2 02 02041 10 0000 151</t>
  </si>
  <si>
    <t>Субсидии бюджетам поселений на строительство и модернизацию автомобильных дорог общего пользования, в том числе дорог в поселениях (за исключением дорог федерального значения)</t>
  </si>
  <si>
    <t xml:space="preserve"> 2 02 02051 10 0000 151 </t>
  </si>
  <si>
    <t>Субсидии бюджетам поселений на реализацию федеральных целевых программ</t>
  </si>
  <si>
    <t xml:space="preserve"> 2 02 02068 10 0000 151 </t>
  </si>
  <si>
    <t xml:space="preserve">Субсидии бюджетам поселений на комплектование книжных фондов библиотек муниципальных образований </t>
  </si>
  <si>
    <t xml:space="preserve"> 2 02 02077 10 0000 151</t>
  </si>
  <si>
    <t xml:space="preserve">Субсидии бюджетам поселений на бюджетные инвестиции в объекты капитального строительства собственности муниципальных образований </t>
  </si>
  <si>
    <t xml:space="preserve"> 2 02 02078 10 0000 151</t>
  </si>
  <si>
    <t>Субсидии бюджетам поселений на бюджетные инвестиции для модернизации объектов коммунальной инфраструктуры</t>
  </si>
  <si>
    <t xml:space="preserve"> 2 02 02079 10 0000 151 </t>
  </si>
  <si>
    <t>Субсидии бюджетам поселений на переселение граждан из жилищного фонда, признанного непригодным для проживания , и (или) жилищного фонда с высоким уровнем износа (более 70 процентов)</t>
  </si>
  <si>
    <t xml:space="preserve"> 2 02 02080 10 0000 151 </t>
  </si>
  <si>
    <t>Субсидии бюджетам поселений для обеспечения земельных участков коммунальной инфраструктурой в целях жилищного строитетельства</t>
  </si>
  <si>
    <t xml:space="preserve"> 2 02 03015 10 0000 151 </t>
  </si>
  <si>
    <t xml:space="preserve"> 2 02 04014 10 0000 151 </t>
  </si>
  <si>
    <t>068</t>
  </si>
  <si>
    <t>079</t>
  </si>
  <si>
    <t>Средства,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</si>
  <si>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2 02 04012 10 0000 151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</si>
  <si>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</si>
  <si>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1 19 05000 10 0000 151</t>
  </si>
  <si>
    <t>Возврат остатков субсидий и субвенций из бюджетов поселений</t>
  </si>
  <si>
    <t xml:space="preserve"> доходов бюджета</t>
  </si>
  <si>
    <t>Наименование главного администратора (администратора) доходов бюджета</t>
  </si>
  <si>
    <t>Администрация муниципального образования "Городское поселение "Город Ермолино"</t>
  </si>
  <si>
    <t>№ п/п</t>
  </si>
  <si>
    <t>Наименование вида межбюджетных трансфертов</t>
  </si>
  <si>
    <t>МЕЖБЮДЖЕТНЫЕ ТРАНСФЕРТЫ - ВСЕГО</t>
  </si>
  <si>
    <t>1.</t>
  </si>
  <si>
    <t>1.2.</t>
  </si>
  <si>
    <t>Дотации бюджетам субъектов Российской Федерации на поддержку мер по обеспечению сбалансированности бюджетов</t>
  </si>
  <si>
    <t>Субвенции бюджетам субъектов Российской  Федерации и муниципальных образований</t>
  </si>
  <si>
    <t>2.</t>
  </si>
  <si>
    <t>3.</t>
  </si>
  <si>
    <t>Субвенции бюджетам субъектов Российской Федерации на осуществление полномочий по первичному воинскому учету на территориях, где отсутствуют военные комиссариаты</t>
  </si>
  <si>
    <t xml:space="preserve">Дотации бюджетам поселений на выравнивание бюджетной обеспеченности </t>
  </si>
  <si>
    <t>Код главного админи-стратора (админи-стратора) источников</t>
  </si>
  <si>
    <t>Код группы, подгруппы, статьи и вида источников</t>
  </si>
  <si>
    <t>920</t>
  </si>
  <si>
    <t>Отдел финансов Администрации муниципального образования муниципального района "Боровский район"</t>
  </si>
  <si>
    <t>Главные администраторы  (администраторы) доходов бюджета - органов вышестоящих уровней государственной власти (органов государственной власти РФ, субъекта РФ и органов местного самоуправления Муниципального образования муниципального района "Боровский район"</t>
  </si>
  <si>
    <t>048</t>
  </si>
  <si>
    <t>Управление Росприроднадзора по Калужской области</t>
  </si>
  <si>
    <t>1 16 25075 10 0000 140</t>
  </si>
  <si>
    <t>Денежные взыскания (штрафы) за нарушение лесного законодательства, установленное на лесных участках, находящихся в собственности поселений</t>
  </si>
  <si>
    <t>1 16 25085 10 0000 140</t>
  </si>
  <si>
    <t>Денежные взыскания (штрафы) за нарушение водного законодательства, установленное на водных объектах, находящихся в собственности поселений</t>
  </si>
  <si>
    <t>141</t>
  </si>
  <si>
    <t>Управление Роспотребнадзора по Калужской области</t>
  </si>
  <si>
    <t>188</t>
  </si>
  <si>
    <t>ОВД по Боровскому району Калужской области</t>
  </si>
  <si>
    <t>388</t>
  </si>
  <si>
    <t>Региональное управление № 8 ФМБА России</t>
  </si>
  <si>
    <t>498</t>
  </si>
  <si>
    <t>Управление по технологическому и экологическому надзору Ростехнадзора по Калужской области</t>
  </si>
  <si>
    <t>7954500</t>
  </si>
  <si>
    <t>в (руб)</t>
  </si>
  <si>
    <r>
      <t xml:space="preserve">Раздел </t>
    </r>
    <r>
      <rPr>
        <u val="single"/>
        <sz val="10"/>
        <rFont val="Arial"/>
        <family val="2"/>
      </rPr>
      <t xml:space="preserve">I </t>
    </r>
    <r>
      <rPr>
        <u val="single"/>
        <sz val="10"/>
        <rFont val="Arial"/>
        <family val="2"/>
      </rPr>
      <t>Сводная информация</t>
    </r>
  </si>
  <si>
    <t>В том числе направляемая на покрытие дефицита</t>
  </si>
  <si>
    <t>Бюджетные ссуды, полученные от бюджетов других уровней</t>
  </si>
  <si>
    <t>Кредитные соглашения и договоры заключенные от имени муниципального образования</t>
  </si>
  <si>
    <t>муниципальные гарантии</t>
  </si>
  <si>
    <t>муниципальные займы</t>
  </si>
  <si>
    <t>прочие заимствования</t>
  </si>
  <si>
    <t>ИТОГО</t>
  </si>
  <si>
    <t>Сумма по состоянию на 1.01.2013 г.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</si>
  <si>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</si>
  <si>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5058598</t>
  </si>
  <si>
    <t>Оказание других видов социальной помощи (льготы)</t>
  </si>
  <si>
    <t>39</t>
  </si>
  <si>
    <t>Межбюджетные трансферты, передаваемые в бюджет Муниципального образования муниципальный район "Боровский район" для оплаты льгот жилищно-коммунальных услуг отдельным категориям граждан, работающих и проживающих в сельской местности</t>
  </si>
  <si>
    <t>Программа "Семья и дети" на 2011-2013 г.г.</t>
  </si>
  <si>
    <t>7958700</t>
  </si>
  <si>
    <t>Программа "Развитие библиотечного обслуживания населения г.Ермолино библиотеками МУК ДК "Полет" на 2011-2013 г.г."</t>
  </si>
  <si>
    <t>2 02 01001 10 0315 151</t>
  </si>
  <si>
    <t>2014 (план)</t>
  </si>
  <si>
    <t>Код БК</t>
  </si>
  <si>
    <t>062 2 02 03 015 10 0000 151</t>
  </si>
  <si>
    <t>2014 год</t>
  </si>
  <si>
    <t>2 02 04999 10 0465 151</t>
  </si>
  <si>
    <t>2 02 04999 10 0204 151</t>
  </si>
  <si>
    <t>Прочие межбюджетные трансферты, передаваемые бюджетам поселений для компенсации дополнительных расходов возникших в результате решений, принятых органами власти другого уровня, за счет средств бюджетов муниципальных районов</t>
  </si>
  <si>
    <t>Прочие межбюджетные трансферты, передаваемые бюджетам поселений из бюджетов муниципальных районов на ремонт и капитальный ремонт дорожной и уличной сети муниципальных образований Калужской области</t>
  </si>
  <si>
    <t xml:space="preserve">П </t>
  </si>
  <si>
    <t>ВСЕГО</t>
  </si>
  <si>
    <t>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</si>
  <si>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</si>
  <si>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06</t>
  </si>
  <si>
    <t>Культура, кинематография, средства массовой информации</t>
  </si>
  <si>
    <t>Обслуживание внутреннего государственного и муниципального долга</t>
  </si>
  <si>
    <t xml:space="preserve">Культура </t>
  </si>
  <si>
    <t xml:space="preserve">Физическая культура </t>
  </si>
  <si>
    <t xml:space="preserve">Периодическая печать и издательства </t>
  </si>
  <si>
    <t>Норматив</t>
  </si>
  <si>
    <t>В части доходов от оказания платных услуг (работ) и компенсации затрат государства</t>
  </si>
  <si>
    <t xml:space="preserve">В части административных платежей и сборов </t>
  </si>
  <si>
    <t xml:space="preserve">В части штрафов, санкций, возмещения ущерба </t>
  </si>
  <si>
    <t xml:space="preserve">В части прочих неналоговых доходов </t>
  </si>
  <si>
    <t>Прочие доходы от оказания платных услуг (работ) получателями средств бюджетов поселений</t>
  </si>
  <si>
    <t>Доходы, поступающие в порядке возмещения расходов, понесенных в связи с эксплуатацией  имущества поселений</t>
  </si>
  <si>
    <t>Прочие доходы от компенсации затрат бюджетов поселений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</si>
  <si>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</si>
  <si>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</si>
  <si>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1 13 01995 10 0000 130</t>
  </si>
  <si>
    <t>1 13 02065 10 0000 130</t>
  </si>
  <si>
    <t>1 13 02995 10 0000 130</t>
  </si>
  <si>
    <t>Прочие доходы от компенсации затрат  бюджетов поселений</t>
  </si>
  <si>
    <t>1 14 01050 10 0000 410</t>
  </si>
  <si>
    <t>Доходы от продажи квартир, находящихся в собственности поселений</t>
  </si>
  <si>
    <t>1 14 06013 10 0000 430</t>
  </si>
  <si>
    <t>В части государственной пошлины</t>
  </si>
  <si>
    <t>В доходов от использования имущества, находящегося в государственной и муниципальной собственности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</si>
  <si>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</si>
  <si>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</si>
  <si>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1 14 03050 10 0000 410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</si>
  <si>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</si>
  <si>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</si>
  <si>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</si>
  <si>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2 18 05000 10 0000 180</t>
  </si>
  <si>
    <t>Доходы бюджетов поселений от возврата  организациями остатков субсидий прошлых лет</t>
  </si>
  <si>
    <t>Доходы бюджетов поселений от возврата бюджетными учреждениями остатков субсидий прошлых лет</t>
  </si>
  <si>
    <t>2 18 05010 10 0000 180</t>
  </si>
  <si>
    <t>2 18 05030 10 0000 180</t>
  </si>
  <si>
    <t>Доходы бюджетов поселений от возврата иными организациями остатков субсидий прошлых лет</t>
  </si>
  <si>
    <t xml:space="preserve">1 16 30015 01 0000 140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</si>
  <si>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</si>
  <si>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 xml:space="preserve">1 16 37040 10 0000 140 </t>
  </si>
  <si>
    <t xml:space="preserve">Поступления  сумм в возмещение вреда, причиняемого автомобильным дорогам местного значения    транспортными средствами, осуществляющим перевозки тяжеловесных и  (или) крупногабаритных грузов, зачисляемые в бюджеты поселений   </t>
  </si>
  <si>
    <t>Программа муниципальных внутренних заимствований МО "Городское поселение "Г. Ермолино" на 2014 год</t>
  </si>
  <si>
    <t>Привлечение               в 2014 году</t>
  </si>
  <si>
    <t>Погашение            в 2014 году</t>
  </si>
  <si>
    <t>Сумма по состоянию на 1.01.2015 г.</t>
  </si>
  <si>
    <t>Прогноз верхнего предельного уровня муниципального долга на 1.01.2015 г.</t>
  </si>
  <si>
    <t xml:space="preserve">Ведомстенная целевая программа </t>
  </si>
  <si>
    <t>Ведомственная целевая программа</t>
  </si>
  <si>
    <t>7950900</t>
  </si>
  <si>
    <t>7951007</t>
  </si>
  <si>
    <t>Программа "Безопасный город" на 2011-2013 г.г."</t>
  </si>
  <si>
    <t>012</t>
  </si>
  <si>
    <t>800</t>
  </si>
  <si>
    <t>540</t>
  </si>
  <si>
    <t>7959000</t>
  </si>
  <si>
    <t>7951008</t>
  </si>
  <si>
    <t>8074000</t>
  </si>
  <si>
    <t>8074013</t>
  </si>
  <si>
    <t>8084200</t>
  </si>
  <si>
    <t>Содержание казенных учреждений</t>
  </si>
  <si>
    <t>7951005</t>
  </si>
  <si>
    <t>8098200</t>
  </si>
  <si>
    <t>8105700</t>
  </si>
  <si>
    <t>8105713</t>
  </si>
  <si>
    <t>2013          (Уточненный план)</t>
  </si>
  <si>
    <t>2014 (План)</t>
  </si>
  <si>
    <t xml:space="preserve">Наименование целевых программ </t>
  </si>
  <si>
    <t>Исполнитель</t>
  </si>
  <si>
    <t>Заказчик: Администрация муниципального образования "Городское поселение "Город Ермолино"</t>
  </si>
  <si>
    <t>Администрация МО "Городское поселение "Г. Ермолино"</t>
  </si>
  <si>
    <t>Программа "Повышение эффективности предприятия МУП "ЕТС" по водоснабжению в 2010-2012 г.г."</t>
  </si>
  <si>
    <t>8000000</t>
  </si>
  <si>
    <t xml:space="preserve">Ведомственная целевая программа </t>
  </si>
  <si>
    <t xml:space="preserve"> Муниципальное учреждение культуры Дом культуры "Полет"</t>
  </si>
  <si>
    <t>Муниципальное учреждение физической культуры и спортаСтадион "Труд"</t>
  </si>
  <si>
    <t>Муниципальное учреждение "Редакция газеты "Уголок России"</t>
  </si>
  <si>
    <t>*Прочие поступления от денежных взысканий (штрафов) и иных сумм в возмещение ущерба, зачисляемые в бюджеты поселений</t>
  </si>
  <si>
    <t>*Закон об административных правонарушениях в Калужской области № 122-ОЗ от 28.02.2011 г.</t>
  </si>
  <si>
    <t>2 02 04999 10 0273 151</t>
  </si>
  <si>
    <t>Иные межбюджетные трансферты на капитальный ремонт сетей водопровода муниципальных форм собственности в рамках реализации ДЦП "Чистая вода в Калужской области" на 2011-2017 годы</t>
  </si>
  <si>
    <t>Целевая программа к "70-летию победы в Великой Отечественной Войне" на 2012-2015 гг.</t>
  </si>
  <si>
    <t>810</t>
  </si>
  <si>
    <t>Иные бюджетные ассигнования</t>
  </si>
  <si>
    <t>Субсидии юридическим лицам (кроме государственных учреждений), ИП, физическим лицам - производителям товаров, работ, услуг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</si>
  <si>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</si>
  <si>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</si>
  <si>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Платежи, взимаемые органами управления (организациями) поселений за выполнение определенных функций</t>
  </si>
  <si>
    <t>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</si>
  <si>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</si>
  <si>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</si>
  <si>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 xml:space="preserve">1 16 23051 10 0000 140 </t>
  </si>
  <si>
    <t xml:space="preserve">1 16 23052 10 0000 140 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</si>
  <si>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</si>
  <si>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</si>
  <si>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1 11 05013 10 0000 120</t>
  </si>
  <si>
    <t>2 02 01001 10 0000 151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</si>
  <si>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</si>
  <si>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</si>
  <si>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Дотации бюджетам поселений на поощрение достижения наилучших показателей деятельности органов местного самоуправления</t>
  </si>
  <si>
    <t xml:space="preserve">  2 02 01003 10 0000 151</t>
  </si>
  <si>
    <t xml:space="preserve">  2 02 01008 10 0000 151</t>
  </si>
  <si>
    <t xml:space="preserve">  2 02 02003 10 0000 151</t>
  </si>
  <si>
    <t>Субсидии бюджетам поселений на реформирование муниципальных финансов</t>
  </si>
  <si>
    <t xml:space="preserve">  2 02 02004 10 0000 151</t>
  </si>
  <si>
    <t xml:space="preserve">  2 02 02008 10 0000 151</t>
  </si>
  <si>
    <t xml:space="preserve">  2 02 02009 10 0000 151</t>
  </si>
  <si>
    <t>Субсидии бюджетам поселений на государственную поддержку малого и среднего предпринимательства, включая крестьянские (фермерские) хозяйства</t>
  </si>
  <si>
    <t xml:space="preserve">  2 02 02021 10 0000 151</t>
  </si>
  <si>
    <t>Субсидии бюджетам поселений на осуществление  капитального ремонта гидротехнических сооружений, находящихся в муниципальной собственности,  и бесхозяйных гидротехнических сооружений</t>
  </si>
  <si>
    <t xml:space="preserve">  2 02 02041 10 0000 151</t>
  </si>
  <si>
    <t>Субсидии бюджетам поселений на строительство, модернизацию, ремонт и содержание автомобильных дорог общего пользования,  в  том  числе дорог в поселениях       (за      исключением автомобильных    дорог   федерального значения)</t>
  </si>
  <si>
    <t xml:space="preserve">  2 02 02044 10 0000 151</t>
  </si>
  <si>
    <t>Субсидии бюджетам поселений на обеспечение  автомобильными  дорогами новых микрорайонов</t>
  </si>
  <si>
    <t xml:space="preserve">  2 02 02051 10 0000 151</t>
  </si>
  <si>
    <t xml:space="preserve">  2 02 02068 10 0000 151</t>
  </si>
  <si>
    <t xml:space="preserve">  2 02 02077 10 0000 151</t>
  </si>
  <si>
    <t xml:space="preserve">  2 02 02078 10 0000 151</t>
  </si>
  <si>
    <t xml:space="preserve">  2 02 02079 10 0000 151</t>
  </si>
  <si>
    <t>Субсидии бюджетам поселений на переселение  граждан   из   жилищного фонда,  признанного  непригодным  для проживания, и (или)  жилищного  фонда с высоким уровнем  износа  (более  70 процентов)</t>
  </si>
  <si>
    <t xml:space="preserve">  2 02 02080 10 0000 151</t>
  </si>
  <si>
    <t>Субсидии бюджетам поселений  для обеспечения  земельных  участков коммунальной инфраструктурой в целях жилищного строительства</t>
  </si>
  <si>
    <t xml:space="preserve">Субсидии бюджетам поселений на закупку  автотранспортных  средств  и коммунальной техники </t>
  </si>
  <si>
    <t xml:space="preserve">  2 02 02999 10 0000 151</t>
  </si>
  <si>
    <t>Прочие субсидии бюджетам поселений</t>
  </si>
  <si>
    <t xml:space="preserve">  2 02 03002 10 0000 151 </t>
  </si>
  <si>
    <t>Субвенции бюджетам поселений на осуществление полномочий по подготовке проведения статистических переписей</t>
  </si>
  <si>
    <t xml:space="preserve">  2 02 03015 10 0000 151</t>
  </si>
  <si>
    <t>Субвенции бюджетам поселений на осуществление  первичного   воинского учета на территориях, где отсутствуют военные комиссариаты</t>
  </si>
  <si>
    <t xml:space="preserve">  2 02 04012 10 0000 151</t>
  </si>
  <si>
    <t>Межбюджетные трансферты, передаваемые бюджетам поселений из бюджетов муниципальных  районов на осуществление части полномочий   по решению  вопросов  местного  значения в соответствии с    заключенными соглашениями</t>
  </si>
  <si>
    <t xml:space="preserve"> 01 03 00 00 10 0000 710  </t>
  </si>
  <si>
    <t xml:space="preserve"> 01 03 00 00 10 0000 810  </t>
  </si>
  <si>
    <t>Субсидии бюджетам поселений на комплектование книжных фондов библиотек муниципальных образований</t>
  </si>
  <si>
    <t>040</t>
  </si>
  <si>
    <t>Администрация муниципального образования муниципального района "Боровский район"</t>
  </si>
  <si>
    <t xml:space="preserve">  2 02 04014 10 0471 151</t>
  </si>
  <si>
    <t xml:space="preserve">  2 02 02088 10 0001 151</t>
  </si>
  <si>
    <t>Субсидии бюджетам поселений на обеспечение мероприятий по капитальному ремонту многоквартирных домов   за  счет  средств,  поступивших от  государственной  корпорации  Фонд содействия  реформированию   жилищно-коммунального хозяйства</t>
  </si>
  <si>
    <t xml:space="preserve">  2 02 02088 10 0002 151</t>
  </si>
  <si>
    <t>Субсидии бюджетам поселений на обеспечение мероприятий по переселению граждан   из   аварийного  жилищного фонда за  счет  средств,  поступивших от  государственной  корпорации  Фонд содействия  реформированию   жилищно-коммунального хозяйства</t>
  </si>
  <si>
    <t xml:space="preserve">  2 02 02999 10 0245 151</t>
  </si>
  <si>
    <t xml:space="preserve">  2 02 02102 10 0000 151</t>
  </si>
  <si>
    <t xml:space="preserve">Прочие субсидии бюджетам поселений на закупку  автотранспорта </t>
  </si>
  <si>
    <t>Мероприятия в области социальной политики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</si>
</sst>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00"/>
    <numFmt numFmtId="171" formatCode="#,##0.00;\-#,##0.00;#,##0.00"/>
    <numFmt numFmtId="172" formatCode="#,##0;\-#,##0;#,##0"/>
    <numFmt numFmtId="173" formatCode="#,##0.0"/>
    <numFmt numFmtId="174" formatCode="#,##0.00_р_."/>
    <numFmt numFmtId="175" formatCode="_(* #,##0.00_);_(* \(#,##0.00\);_(* &quot;-&quot;??_);_(@_)"/>
  </numFmts>
  <fonts count="81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63"/>
      <name val="Arial"/>
      <family val="2"/>
    </font>
    <font>
      <sz val="10"/>
      <name val="Arial"/>
      <family val="2"/>
    </font>
    <font>
      <sz val="6"/>
      <name val="Times New Roman"/>
      <family val="1"/>
    </font>
    <font>
      <b/>
      <sz val="12"/>
      <name val="Times New Roman"/>
      <family val="1"/>
    </font>
    <font>
      <sz val="10"/>
      <color indexed="63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2"/>
      <color indexed="32"/>
      <name val="Arial Cyr"/>
      <family val="2"/>
    </font>
    <font>
      <sz val="11"/>
      <name val="Arial"/>
      <family val="2"/>
    </font>
    <font>
      <sz val="10"/>
      <name val="MS Sans Serif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MS Sans Serif"/>
      <family val="2"/>
    </font>
    <font>
      <sz val="16"/>
      <name val="Times New Roman"/>
      <family val="1"/>
    </font>
    <font>
      <b/>
      <sz val="20"/>
      <name val="Arial"/>
      <family val="2"/>
    </font>
    <font>
      <sz val="12"/>
      <name val="MS Sans Serif"/>
      <family val="2"/>
    </font>
    <font>
      <sz val="12"/>
      <name val="Arial Narrow"/>
      <family val="2"/>
    </font>
    <font>
      <sz val="9"/>
      <name val="Arial Cyr"/>
      <family val="0"/>
    </font>
    <font>
      <b/>
      <sz val="12"/>
      <name val="Arial Cyr"/>
      <family val="0"/>
    </font>
    <font>
      <u val="single"/>
      <sz val="10"/>
      <name val="Arial"/>
      <family val="2"/>
    </font>
    <font>
      <b/>
      <sz val="11"/>
      <name val="Arial"/>
      <family val="2"/>
    </font>
    <font>
      <b/>
      <sz val="18"/>
      <name val="Times New Roman"/>
      <family val="1"/>
    </font>
    <font>
      <sz val="7"/>
      <name val="Arial Cyr"/>
      <family val="0"/>
    </font>
    <font>
      <sz val="14"/>
      <name val="Arial"/>
      <family val="2"/>
    </font>
    <font>
      <b/>
      <sz val="16"/>
      <name val="Times New Roman"/>
      <family val="1"/>
    </font>
    <font>
      <i/>
      <sz val="10"/>
      <name val="Arial Cyr"/>
      <family val="0"/>
    </font>
    <font>
      <sz val="13"/>
      <color indexed="10"/>
      <name val="Times New Roman"/>
      <family val="1"/>
    </font>
    <font>
      <sz val="10"/>
      <color indexed="10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1" applyNumberFormat="0" applyAlignment="0" applyProtection="0"/>
    <xf numFmtId="0" fontId="67" fillId="26" borderId="2" applyNumberFormat="0" applyAlignment="0" applyProtection="0"/>
    <xf numFmtId="0" fontId="68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172" fontId="23" fillId="0" borderId="6">
      <alignment wrapText="1"/>
      <protection/>
    </xf>
    <xf numFmtId="0" fontId="72" fillId="0" borderId="7" applyNumberFormat="0" applyFill="0" applyAlignment="0" applyProtection="0"/>
    <xf numFmtId="0" fontId="73" fillId="27" borderId="8" applyNumberFormat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78" fillId="0" borderId="10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1" borderId="0" applyNumberFormat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3" fontId="10" fillId="0" borderId="0" xfId="0" applyNumberFormat="1" applyFont="1" applyAlignment="1">
      <alignment/>
    </xf>
    <xf numFmtId="0" fontId="0" fillId="0" borderId="0" xfId="0" applyAlignment="1">
      <alignment vertical="top"/>
    </xf>
    <xf numFmtId="4" fontId="0" fillId="0" borderId="0" xfId="0" applyNumberFormat="1" applyBorder="1" applyAlignment="1">
      <alignment/>
    </xf>
    <xf numFmtId="4" fontId="9" fillId="0" borderId="0" xfId="0" applyNumberFormat="1" applyFont="1" applyBorder="1" applyAlignment="1">
      <alignment/>
    </xf>
    <xf numFmtId="0" fontId="0" fillId="0" borderId="0" xfId="0" applyBorder="1" applyAlignment="1">
      <alignment vertical="top"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11" fillId="0" borderId="0" xfId="0" applyFont="1" applyBorder="1" applyAlignment="1">
      <alignment horizontal="right"/>
    </xf>
    <xf numFmtId="4" fontId="11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 indent="1"/>
    </xf>
    <xf numFmtId="0" fontId="1" fillId="0" borderId="16" xfId="0" applyFont="1" applyBorder="1" applyAlignment="1">
      <alignment horizontal="left" wrapText="1" indent="2"/>
    </xf>
    <xf numFmtId="0" fontId="1" fillId="0" borderId="16" xfId="0" applyFont="1" applyBorder="1" applyAlignment="1">
      <alignment horizontal="left" wrapText="1" indent="3"/>
    </xf>
    <xf numFmtId="0" fontId="1" fillId="0" borderId="16" xfId="0" applyFont="1" applyBorder="1" applyAlignment="1">
      <alignment horizontal="left" wrapText="1" indent="4"/>
    </xf>
    <xf numFmtId="49" fontId="0" fillId="0" borderId="13" xfId="0" applyNumberFormat="1" applyBorder="1" applyAlignment="1">
      <alignment horizontal="center" vertical="center" wrapText="1"/>
    </xf>
    <xf numFmtId="49" fontId="3" fillId="0" borderId="17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0" fontId="1" fillId="0" borderId="17" xfId="0" applyFont="1" applyBorder="1" applyAlignment="1">
      <alignment horizontal="left" wrapText="1" indent="3"/>
    </xf>
    <xf numFmtId="4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 horizontal="left" wrapText="1" indent="4"/>
    </xf>
    <xf numFmtId="0" fontId="3" fillId="0" borderId="17" xfId="0" applyFont="1" applyBorder="1" applyAlignment="1">
      <alignment horizontal="left" wrapText="1" indent="1"/>
    </xf>
    <xf numFmtId="4" fontId="3" fillId="0" borderId="17" xfId="0" applyNumberFormat="1" applyFont="1" applyBorder="1" applyAlignment="1">
      <alignment/>
    </xf>
    <xf numFmtId="0" fontId="1" fillId="0" borderId="17" xfId="0" applyFont="1" applyBorder="1" applyAlignment="1">
      <alignment horizontal="left" wrapText="1" indent="2"/>
    </xf>
    <xf numFmtId="49" fontId="3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wrapText="1" indent="3"/>
    </xf>
    <xf numFmtId="4" fontId="1" fillId="0" borderId="19" xfId="0" applyNumberFormat="1" applyFont="1" applyBorder="1" applyAlignment="1">
      <alignment/>
    </xf>
    <xf numFmtId="0" fontId="13" fillId="0" borderId="17" xfId="0" applyFont="1" applyBorder="1" applyAlignment="1">
      <alignment horizontal="left" wrapText="1"/>
    </xf>
    <xf numFmtId="4" fontId="1" fillId="0" borderId="0" xfId="0" applyNumberFormat="1" applyFont="1" applyAlignment="1">
      <alignment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Font="1" applyAlignment="1">
      <alignment/>
    </xf>
    <xf numFmtId="0" fontId="20" fillId="0" borderId="2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right" vertical="center" wrapText="1"/>
    </xf>
    <xf numFmtId="0" fontId="28" fillId="0" borderId="21" xfId="0" applyFont="1" applyBorder="1" applyAlignment="1">
      <alignment vertical="center" wrapText="1"/>
    </xf>
    <xf numFmtId="0" fontId="28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top"/>
    </xf>
    <xf numFmtId="173" fontId="20" fillId="0" borderId="24" xfId="0" applyNumberFormat="1" applyFont="1" applyBorder="1" applyAlignment="1">
      <alignment/>
    </xf>
    <xf numFmtId="0" fontId="27" fillId="0" borderId="25" xfId="0" applyFont="1" applyBorder="1" applyAlignment="1">
      <alignment horizontal="center" vertical="top"/>
    </xf>
    <xf numFmtId="0" fontId="27" fillId="0" borderId="17" xfId="0" applyFont="1" applyBorder="1" applyAlignment="1">
      <alignment horizontal="left" wrapText="1"/>
    </xf>
    <xf numFmtId="173" fontId="27" fillId="0" borderId="17" xfId="0" applyNumberFormat="1" applyFont="1" applyBorder="1" applyAlignment="1">
      <alignment wrapText="1"/>
    </xf>
    <xf numFmtId="173" fontId="27" fillId="0" borderId="17" xfId="0" applyNumberFormat="1" applyFont="1" applyBorder="1" applyAlignment="1">
      <alignment/>
    </xf>
    <xf numFmtId="173" fontId="27" fillId="0" borderId="26" xfId="0" applyNumberFormat="1" applyFont="1" applyBorder="1" applyAlignment="1">
      <alignment/>
    </xf>
    <xf numFmtId="0" fontId="29" fillId="0" borderId="17" xfId="0" applyFont="1" applyBorder="1" applyAlignment="1">
      <alignment horizontal="left" wrapText="1"/>
    </xf>
    <xf numFmtId="0" fontId="14" fillId="0" borderId="0" xfId="0" applyFont="1" applyAlignment="1">
      <alignment/>
    </xf>
    <xf numFmtId="0" fontId="28" fillId="0" borderId="27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0" fontId="33" fillId="0" borderId="0" xfId="0" applyNumberFormat="1" applyFont="1" applyFill="1" applyBorder="1" applyAlignment="1" applyProtection="1">
      <alignment horizontal="center" vertical="top" wrapText="1"/>
      <protection/>
    </xf>
    <xf numFmtId="0" fontId="34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7" xfId="0" applyFont="1" applyBorder="1" applyAlignment="1">
      <alignment horizontal="center" wrapText="1"/>
    </xf>
    <xf numFmtId="49" fontId="35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 applyProtection="1">
      <alignment vertical="top"/>
      <protection/>
    </xf>
    <xf numFmtId="0" fontId="36" fillId="0" borderId="0" xfId="0" applyFont="1" applyAlignment="1">
      <alignment horizontal="center"/>
    </xf>
    <xf numFmtId="0" fontId="37" fillId="0" borderId="0" xfId="0" applyNumberFormat="1" applyFont="1" applyFill="1" applyBorder="1" applyAlignment="1" applyProtection="1">
      <alignment vertical="top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3" fontId="27" fillId="0" borderId="17" xfId="0" applyNumberFormat="1" applyFont="1" applyFill="1" applyBorder="1" applyAlignment="1" applyProtection="1">
      <alignment horizontal="left" vertical="top" wrapText="1"/>
      <protection/>
    </xf>
    <xf numFmtId="3" fontId="27" fillId="0" borderId="17" xfId="0" applyNumberFormat="1" applyFont="1" applyFill="1" applyBorder="1" applyAlignment="1" applyProtection="1">
      <alignment horizontal="left" vertical="top"/>
      <protection/>
    </xf>
    <xf numFmtId="3" fontId="27" fillId="0" borderId="17" xfId="0" applyNumberFormat="1" applyFont="1" applyFill="1" applyBorder="1" applyAlignment="1" applyProtection="1">
      <alignment horizontal="center" vertical="top"/>
      <protection/>
    </xf>
    <xf numFmtId="0" fontId="38" fillId="0" borderId="0" xfId="0" applyNumberFormat="1" applyFont="1" applyFill="1" applyBorder="1" applyAlignment="1" applyProtection="1">
      <alignment vertical="top"/>
      <protection/>
    </xf>
    <xf numFmtId="0" fontId="1" fillId="0" borderId="17" xfId="0" applyFont="1" applyBorder="1" applyAlignment="1">
      <alignment wrapText="1"/>
    </xf>
    <xf numFmtId="0" fontId="39" fillId="0" borderId="28" xfId="0" applyNumberFormat="1" applyFont="1" applyFill="1" applyBorder="1" applyAlignment="1" applyProtection="1">
      <alignment horizontal="center" vertical="center" wrapText="1"/>
      <protection/>
    </xf>
    <xf numFmtId="0" fontId="39" fillId="0" borderId="27" xfId="0" applyNumberFormat="1" applyFont="1" applyFill="1" applyBorder="1" applyAlignment="1" applyProtection="1">
      <alignment horizontal="center" vertical="center" wrapText="1"/>
      <protection/>
    </xf>
    <xf numFmtId="49" fontId="39" fillId="0" borderId="29" xfId="0" applyNumberFormat="1" applyFont="1" applyFill="1" applyBorder="1" applyAlignment="1" applyProtection="1">
      <alignment horizontal="center" vertical="center" wrapText="1"/>
      <protection/>
    </xf>
    <xf numFmtId="0" fontId="39" fillId="0" borderId="30" xfId="0" applyNumberFormat="1" applyFont="1" applyFill="1" applyBorder="1" applyAlignment="1" applyProtection="1">
      <alignment horizontal="center" vertical="center" wrapText="1"/>
      <protection/>
    </xf>
    <xf numFmtId="0" fontId="39" fillId="0" borderId="31" xfId="0" applyNumberFormat="1" applyFont="1" applyFill="1" applyBorder="1" applyAlignment="1" applyProtection="1">
      <alignment horizontal="center" vertical="center" wrapText="1"/>
      <protection/>
    </xf>
    <xf numFmtId="0" fontId="39" fillId="0" borderId="32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33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3" xfId="0" applyFont="1" applyBorder="1" applyAlignment="1">
      <alignment horizontal="left" vertical="center"/>
    </xf>
    <xf numFmtId="0" fontId="16" fillId="0" borderId="17" xfId="0" applyFont="1" applyBorder="1" applyAlignment="1">
      <alignment vertical="center"/>
    </xf>
    <xf numFmtId="49" fontId="16" fillId="0" borderId="25" xfId="0" applyNumberFormat="1" applyFont="1" applyFill="1" applyBorder="1" applyAlignment="1" applyProtection="1">
      <alignment horizontal="center" vertical="justify" wrapText="1"/>
      <protection/>
    </xf>
    <xf numFmtId="0" fontId="16" fillId="0" borderId="35" xfId="0" applyNumberFormat="1" applyFont="1" applyFill="1" applyBorder="1" applyAlignment="1" applyProtection="1">
      <alignment horizontal="center" vertical="top" wrapText="1"/>
      <protection/>
    </xf>
    <xf numFmtId="0" fontId="16" fillId="0" borderId="36" xfId="0" applyNumberFormat="1" applyFont="1" applyFill="1" applyBorder="1" applyAlignment="1" applyProtection="1">
      <alignment horizontal="center" vertical="center" wrapText="1"/>
      <protection/>
    </xf>
    <xf numFmtId="0" fontId="39" fillId="0" borderId="17" xfId="0" applyNumberFormat="1" applyFont="1" applyFill="1" applyBorder="1" applyAlignment="1" applyProtection="1">
      <alignment horizontal="center" vertical="center" wrapText="1"/>
      <protection/>
    </xf>
    <xf numFmtId="0" fontId="39" fillId="0" borderId="37" xfId="0" applyNumberFormat="1" applyFont="1" applyFill="1" applyBorder="1" applyAlignment="1" applyProtection="1">
      <alignment horizontal="center" vertical="center" wrapText="1"/>
      <protection/>
    </xf>
    <xf numFmtId="0" fontId="16" fillId="0" borderId="17" xfId="0" applyFont="1" applyBorder="1" applyAlignment="1">
      <alignment vertical="center" wrapText="1"/>
    </xf>
    <xf numFmtId="0" fontId="16" fillId="0" borderId="17" xfId="0" applyNumberFormat="1" applyFont="1" applyFill="1" applyBorder="1" applyAlignment="1" applyProtection="1">
      <alignment horizontal="center" vertical="center"/>
      <protection/>
    </xf>
    <xf numFmtId="0" fontId="16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37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Alignment="1">
      <alignment wrapText="1"/>
    </xf>
    <xf numFmtId="0" fontId="3" fillId="0" borderId="16" xfId="0" applyFont="1" applyBorder="1" applyAlignment="1">
      <alignment horizontal="left" wrapText="1" indent="2"/>
    </xf>
    <xf numFmtId="4" fontId="3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2" fillId="0" borderId="12" xfId="54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/>
    </xf>
    <xf numFmtId="4" fontId="40" fillId="0" borderId="0" xfId="0" applyNumberFormat="1" applyFont="1" applyAlignment="1">
      <alignment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4" fontId="1" fillId="0" borderId="0" xfId="0" applyNumberFormat="1" applyFont="1" applyFill="1" applyBorder="1" applyAlignment="1">
      <alignment/>
    </xf>
    <xf numFmtId="4" fontId="0" fillId="0" borderId="17" xfId="0" applyNumberFormat="1" applyBorder="1" applyAlignment="1">
      <alignment/>
    </xf>
    <xf numFmtId="0" fontId="3" fillId="0" borderId="17" xfId="0" applyFont="1" applyBorder="1" applyAlignment="1">
      <alignment horizontal="left" wrapText="1" indent="2"/>
    </xf>
    <xf numFmtId="4" fontId="2" fillId="0" borderId="17" xfId="0" applyNumberFormat="1" applyFont="1" applyBorder="1" applyAlignment="1">
      <alignment/>
    </xf>
    <xf numFmtId="0" fontId="16" fillId="0" borderId="30" xfId="0" applyFont="1" applyBorder="1" applyAlignment="1">
      <alignment horizontal="center" vertical="center"/>
    </xf>
    <xf numFmtId="0" fontId="16" fillId="0" borderId="30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6" fillId="0" borderId="17" xfId="0" applyFont="1" applyFill="1" applyBorder="1" applyAlignment="1">
      <alignment vertical="center"/>
    </xf>
    <xf numFmtId="0" fontId="1" fillId="0" borderId="39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 wrapText="1" indent="2"/>
    </xf>
    <xf numFmtId="49" fontId="1" fillId="0" borderId="39" xfId="0" applyNumberFormat="1" applyFont="1" applyBorder="1" applyAlignment="1">
      <alignment horizontal="center" vertical="center"/>
    </xf>
    <xf numFmtId="4" fontId="0" fillId="0" borderId="39" xfId="0" applyNumberFormat="1" applyBorder="1" applyAlignment="1">
      <alignment/>
    </xf>
    <xf numFmtId="49" fontId="1" fillId="0" borderId="12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/>
    </xf>
    <xf numFmtId="49" fontId="1" fillId="0" borderId="40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left" wrapText="1" indent="2"/>
    </xf>
    <xf numFmtId="4" fontId="0" fillId="0" borderId="40" xfId="0" applyNumberFormat="1" applyBorder="1" applyAlignment="1">
      <alignment/>
    </xf>
    <xf numFmtId="0" fontId="29" fillId="0" borderId="41" xfId="0" applyFont="1" applyBorder="1" applyAlignment="1">
      <alignment horizontal="center" vertical="top"/>
    </xf>
    <xf numFmtId="0" fontId="27" fillId="0" borderId="42" xfId="0" applyFont="1" applyBorder="1" applyAlignment="1">
      <alignment horizontal="center" vertical="top"/>
    </xf>
    <xf numFmtId="0" fontId="28" fillId="0" borderId="2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/>
    </xf>
    <xf numFmtId="49" fontId="1" fillId="0" borderId="31" xfId="0" applyNumberFormat="1" applyFont="1" applyBorder="1" applyAlignment="1">
      <alignment/>
    </xf>
    <xf numFmtId="0" fontId="3" fillId="0" borderId="31" xfId="0" applyFont="1" applyBorder="1" applyAlignment="1">
      <alignment horizontal="right"/>
    </xf>
    <xf numFmtId="4" fontId="3" fillId="0" borderId="3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17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1" fillId="0" borderId="17" xfId="0" applyFont="1" applyBorder="1" applyAlignment="1">
      <alignment horizontal="center" vertical="center" wrapText="1"/>
    </xf>
    <xf numFmtId="9" fontId="21" fillId="0" borderId="17" xfId="62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9" fontId="21" fillId="0" borderId="17" xfId="0" applyNumberFormat="1" applyFont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/>
    </xf>
    <xf numFmtId="0" fontId="28" fillId="0" borderId="43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173" fontId="20" fillId="0" borderId="45" xfId="0" applyNumberFormat="1" applyFont="1" applyBorder="1" applyAlignment="1">
      <alignment/>
    </xf>
    <xf numFmtId="0" fontId="29" fillId="0" borderId="24" xfId="0" applyFont="1" applyBorder="1" applyAlignment="1">
      <alignment horizontal="left" wrapText="1"/>
    </xf>
    <xf numFmtId="1" fontId="3" fillId="0" borderId="46" xfId="0" applyNumberFormat="1" applyFont="1" applyBorder="1" applyAlignment="1">
      <alignment horizontal="center" vertical="center" wrapText="1"/>
    </xf>
    <xf numFmtId="1" fontId="1" fillId="0" borderId="47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48" xfId="0" applyNumberFormat="1" applyFont="1" applyBorder="1" applyAlignment="1">
      <alignment horizontal="center" vertical="center" wrapText="1"/>
    </xf>
    <xf numFmtId="1" fontId="1" fillId="0" borderId="49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top" wrapText="1"/>
    </xf>
    <xf numFmtId="1" fontId="0" fillId="0" borderId="12" xfId="0" applyNumberForma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wrapText="1" indent="4"/>
    </xf>
    <xf numFmtId="49" fontId="45" fillId="0" borderId="17" xfId="0" applyNumberFormat="1" applyFont="1" applyBorder="1" applyAlignment="1">
      <alignment vertical="center"/>
    </xf>
    <xf numFmtId="0" fontId="42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left" wrapText="1"/>
    </xf>
    <xf numFmtId="4" fontId="29" fillId="0" borderId="31" xfId="0" applyNumberFormat="1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/>
    </xf>
    <xf numFmtId="0" fontId="29" fillId="0" borderId="17" xfId="0" applyFont="1" applyBorder="1" applyAlignment="1">
      <alignment horizontal="center"/>
    </xf>
    <xf numFmtId="0" fontId="27" fillId="0" borderId="17" xfId="0" applyFont="1" applyBorder="1" applyAlignment="1">
      <alignment horizontal="center" vertical="center" wrapText="1"/>
    </xf>
    <xf numFmtId="9" fontId="27" fillId="0" borderId="17" xfId="62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9" fontId="29" fillId="0" borderId="17" xfId="62" applyNumberFormat="1" applyFont="1" applyBorder="1" applyAlignment="1">
      <alignment horizontal="center" vertical="center"/>
    </xf>
    <xf numFmtId="0" fontId="27" fillId="0" borderId="17" xfId="0" applyFont="1" applyBorder="1" applyAlignment="1">
      <alignment/>
    </xf>
    <xf numFmtId="4" fontId="22" fillId="0" borderId="17" xfId="0" applyNumberFormat="1" applyFont="1" applyFill="1" applyBorder="1" applyAlignment="1">
      <alignment horizontal="right" wrapText="1"/>
    </xf>
    <xf numFmtId="4" fontId="22" fillId="0" borderId="37" xfId="0" applyNumberFormat="1" applyFont="1" applyFill="1" applyBorder="1" applyAlignment="1">
      <alignment horizontal="right" wrapText="1"/>
    </xf>
    <xf numFmtId="4" fontId="22" fillId="0" borderId="50" xfId="0" applyNumberFormat="1" applyFont="1" applyFill="1" applyBorder="1" applyAlignment="1">
      <alignment horizontal="right" wrapText="1"/>
    </xf>
    <xf numFmtId="4" fontId="22" fillId="0" borderId="51" xfId="0" applyNumberFormat="1" applyFont="1" applyFill="1" applyBorder="1" applyAlignment="1">
      <alignment horizontal="right" wrapText="1"/>
    </xf>
    <xf numFmtId="0" fontId="46" fillId="0" borderId="25" xfId="0" applyFont="1" applyFill="1" applyBorder="1" applyAlignment="1">
      <alignment horizontal="left" wrapText="1"/>
    </xf>
    <xf numFmtId="168" fontId="46" fillId="0" borderId="25" xfId="0" applyNumberFormat="1" applyFont="1" applyFill="1" applyBorder="1" applyAlignment="1">
      <alignment horizontal="left" wrapText="1"/>
    </xf>
    <xf numFmtId="168" fontId="46" fillId="0" borderId="52" xfId="0" applyNumberFormat="1" applyFont="1" applyFill="1" applyBorder="1" applyAlignment="1">
      <alignment horizontal="left" wrapText="1"/>
    </xf>
    <xf numFmtId="0" fontId="9" fillId="0" borderId="17" xfId="0" applyNumberFormat="1" applyFont="1" applyFill="1" applyBorder="1" applyAlignment="1" applyProtection="1">
      <alignment horizontal="left" vertical="top" wrapText="1"/>
      <protection/>
    </xf>
    <xf numFmtId="2" fontId="20" fillId="0" borderId="24" xfId="0" applyNumberFormat="1" applyFont="1" applyBorder="1" applyAlignment="1">
      <alignment horizontal="center"/>
    </xf>
    <xf numFmtId="2" fontId="27" fillId="0" borderId="17" xfId="0" applyNumberFormat="1" applyFont="1" applyBorder="1" applyAlignment="1">
      <alignment horizontal="center" vertical="center" wrapText="1"/>
    </xf>
    <xf numFmtId="49" fontId="16" fillId="32" borderId="17" xfId="0" applyNumberFormat="1" applyFont="1" applyFill="1" applyBorder="1" applyAlignment="1">
      <alignment horizontal="center" vertical="center"/>
    </xf>
    <xf numFmtId="0" fontId="16" fillId="32" borderId="17" xfId="0" applyFont="1" applyFill="1" applyBorder="1" applyAlignment="1">
      <alignment horizontal="center" vertical="center"/>
    </xf>
    <xf numFmtId="0" fontId="16" fillId="32" borderId="33" xfId="0" applyFont="1" applyFill="1" applyBorder="1" applyAlignment="1">
      <alignment horizontal="left" vertical="center" wrapText="1"/>
    </xf>
    <xf numFmtId="0" fontId="16" fillId="32" borderId="34" xfId="0" applyFont="1" applyFill="1" applyBorder="1" applyAlignment="1">
      <alignment horizontal="left" vertical="center" wrapText="1"/>
    </xf>
    <xf numFmtId="0" fontId="16" fillId="32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 wrapText="1" inden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7" fillId="0" borderId="53" xfId="0" applyFont="1" applyFill="1" applyBorder="1" applyAlignment="1">
      <alignment horizontal="left" wrapText="1"/>
    </xf>
    <xf numFmtId="0" fontId="46" fillId="0" borderId="29" xfId="0" applyFont="1" applyFill="1" applyBorder="1" applyAlignment="1">
      <alignment horizontal="left" wrapText="1"/>
    </xf>
    <xf numFmtId="4" fontId="22" fillId="0" borderId="31" xfId="0" applyNumberFormat="1" applyFont="1" applyFill="1" applyBorder="1" applyAlignment="1">
      <alignment horizontal="right" vertical="center" wrapText="1"/>
    </xf>
    <xf numFmtId="4" fontId="22" fillId="0" borderId="32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/>
    </xf>
    <xf numFmtId="0" fontId="29" fillId="0" borderId="0" xfId="0" applyFont="1" applyFill="1" applyBorder="1" applyAlignment="1">
      <alignment vertical="center"/>
    </xf>
    <xf numFmtId="0" fontId="29" fillId="0" borderId="43" xfId="0" applyFont="1" applyFill="1" applyBorder="1" applyAlignment="1">
      <alignment horizontal="center" vertical="center" wrapText="1"/>
    </xf>
    <xf numFmtId="0" fontId="29" fillId="0" borderId="53" xfId="0" applyFont="1" applyFill="1" applyBorder="1" applyAlignment="1">
      <alignment horizontal="left" wrapText="1"/>
    </xf>
    <xf numFmtId="0" fontId="27" fillId="0" borderId="42" xfId="0" applyFont="1" applyFill="1" applyBorder="1" applyAlignment="1">
      <alignment horizontal="left" wrapText="1"/>
    </xf>
    <xf numFmtId="168" fontId="27" fillId="0" borderId="42" xfId="0" applyNumberFormat="1" applyFont="1" applyFill="1" applyBorder="1" applyAlignment="1">
      <alignment horizontal="left" wrapText="1"/>
    </xf>
    <xf numFmtId="168" fontId="27" fillId="0" borderId="54" xfId="0" applyNumberFormat="1" applyFont="1" applyFill="1" applyBorder="1" applyAlignment="1">
      <alignment horizontal="left" wrapText="1"/>
    </xf>
    <xf numFmtId="49" fontId="16" fillId="0" borderId="17" xfId="0" applyNumberFormat="1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left" vertical="center" wrapText="1"/>
    </xf>
    <xf numFmtId="0" fontId="16" fillId="0" borderId="34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19" fillId="0" borderId="55" xfId="0" applyNumberFormat="1" applyFont="1" applyFill="1" applyBorder="1" applyAlignment="1" applyProtection="1">
      <alignment horizontal="center" vertical="center" wrapText="1"/>
      <protection/>
    </xf>
    <xf numFmtId="0" fontId="19" fillId="0" borderId="43" xfId="0" applyNumberFormat="1" applyFont="1" applyFill="1" applyBorder="1" applyAlignment="1" applyProtection="1">
      <alignment horizontal="center" vertical="center" wrapText="1"/>
      <protection/>
    </xf>
    <xf numFmtId="0" fontId="19" fillId="0" borderId="56" xfId="0" applyNumberFormat="1" applyFont="1" applyFill="1" applyBorder="1" applyAlignment="1" applyProtection="1">
      <alignment horizontal="center" vertical="center" wrapText="1"/>
      <protection/>
    </xf>
    <xf numFmtId="0" fontId="39" fillId="0" borderId="55" xfId="0" applyNumberFormat="1" applyFont="1" applyFill="1" applyBorder="1" applyAlignment="1" applyProtection="1">
      <alignment horizontal="center" vertical="center" wrapText="1"/>
      <protection/>
    </xf>
    <xf numFmtId="0" fontId="16" fillId="0" borderId="56" xfId="0" applyNumberFormat="1" applyFont="1" applyFill="1" applyBorder="1" applyAlignment="1" applyProtection="1">
      <alignment horizontal="center" vertical="center" wrapText="1"/>
      <protection/>
    </xf>
    <xf numFmtId="0" fontId="39" fillId="0" borderId="41" xfId="0" applyNumberFormat="1" applyFont="1" applyFill="1" applyBorder="1" applyAlignment="1" applyProtection="1">
      <alignment horizontal="center" vertical="center" wrapText="1"/>
      <protection/>
    </xf>
    <xf numFmtId="0" fontId="39" fillId="0" borderId="54" xfId="0" applyNumberFormat="1" applyFont="1" applyFill="1" applyBorder="1" applyAlignment="1" applyProtection="1">
      <alignment horizontal="center" vertical="center" wrapText="1"/>
      <protection/>
    </xf>
    <xf numFmtId="0" fontId="39" fillId="0" borderId="24" xfId="0" applyNumberFormat="1" applyFont="1" applyFill="1" applyBorder="1" applyAlignment="1" applyProtection="1">
      <alignment horizontal="center" vertical="center" wrapText="1"/>
      <protection/>
    </xf>
    <xf numFmtId="0" fontId="39" fillId="0" borderId="50" xfId="0" applyNumberFormat="1" applyFont="1" applyFill="1" applyBorder="1" applyAlignment="1" applyProtection="1">
      <alignment horizontal="center" vertical="center" wrapText="1"/>
      <protection/>
    </xf>
    <xf numFmtId="0" fontId="39" fillId="0" borderId="57" xfId="0" applyNumberFormat="1" applyFont="1" applyFill="1" applyBorder="1" applyAlignment="1" applyProtection="1">
      <alignment horizontal="center" vertical="center" wrapText="1"/>
      <protection/>
    </xf>
    <xf numFmtId="0" fontId="39" fillId="0" borderId="58" xfId="0" applyNumberFormat="1" applyFont="1" applyFill="1" applyBorder="1" applyAlignment="1" applyProtection="1">
      <alignment horizontal="center" vertical="center" wrapText="1"/>
      <protection/>
    </xf>
    <xf numFmtId="0" fontId="39" fillId="0" borderId="59" xfId="0" applyNumberFormat="1" applyFont="1" applyFill="1" applyBorder="1" applyAlignment="1" applyProtection="1">
      <alignment horizontal="center" vertical="center" wrapText="1"/>
      <protection/>
    </xf>
    <xf numFmtId="0" fontId="39" fillId="0" borderId="60" xfId="0" applyNumberFormat="1" applyFont="1" applyFill="1" applyBorder="1" applyAlignment="1" applyProtection="1">
      <alignment horizontal="center" vertical="center" wrapText="1"/>
      <protection/>
    </xf>
    <xf numFmtId="0" fontId="39" fillId="0" borderId="61" xfId="0" applyNumberFormat="1" applyFont="1" applyFill="1" applyBorder="1" applyAlignment="1" applyProtection="1">
      <alignment horizontal="center" vertical="center" wrapText="1"/>
      <protection/>
    </xf>
    <xf numFmtId="0" fontId="39" fillId="0" borderId="62" xfId="0" applyNumberFormat="1" applyFont="1" applyFill="1" applyBorder="1" applyAlignment="1" applyProtection="1">
      <alignment horizontal="center" vertical="center" wrapText="1"/>
      <protection/>
    </xf>
    <xf numFmtId="0" fontId="39" fillId="0" borderId="55" xfId="0" applyNumberFormat="1" applyFont="1" applyBorder="1" applyAlignment="1">
      <alignment horizontal="center" vertical="center" wrapText="1"/>
    </xf>
    <xf numFmtId="0" fontId="39" fillId="0" borderId="43" xfId="0" applyNumberFormat="1" applyFont="1" applyBorder="1" applyAlignment="1">
      <alignment horizontal="center" vertical="center" wrapText="1"/>
    </xf>
    <xf numFmtId="0" fontId="39" fillId="0" borderId="56" xfId="0" applyNumberFormat="1" applyFont="1" applyBorder="1" applyAlignment="1">
      <alignment horizontal="center" vertical="center" wrapText="1"/>
    </xf>
    <xf numFmtId="0" fontId="22" fillId="0" borderId="35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0" xfId="0" applyNumberFormat="1" applyFont="1" applyFill="1" applyBorder="1" applyAlignment="1" applyProtection="1">
      <alignment horizontal="left" vertical="top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9" fillId="0" borderId="63" xfId="0" applyNumberFormat="1" applyFont="1" applyFill="1" applyBorder="1" applyAlignment="1" applyProtection="1">
      <alignment horizontal="center" vertical="center" wrapText="1"/>
      <protection/>
    </xf>
    <xf numFmtId="0" fontId="39" fillId="0" borderId="28" xfId="0" applyNumberFormat="1" applyFont="1" applyFill="1" applyBorder="1" applyAlignment="1" applyProtection="1">
      <alignment horizontal="center" vertical="center" wrapText="1"/>
      <protection/>
    </xf>
    <xf numFmtId="0" fontId="39" fillId="0" borderId="21" xfId="0" applyNumberFormat="1" applyFont="1" applyFill="1" applyBorder="1" applyAlignment="1" applyProtection="1">
      <alignment horizontal="center" vertical="center" wrapText="1"/>
      <protection/>
    </xf>
    <xf numFmtId="0" fontId="39" fillId="0" borderId="64" xfId="0" applyNumberFormat="1" applyFont="1" applyFill="1" applyBorder="1" applyAlignment="1" applyProtection="1">
      <alignment horizontal="center" vertical="center" wrapText="1"/>
      <protection/>
    </xf>
    <xf numFmtId="0" fontId="39" fillId="0" borderId="65" xfId="0" applyNumberFormat="1" applyFont="1" applyFill="1" applyBorder="1" applyAlignment="1" applyProtection="1">
      <alignment horizontal="center" vertical="center" wrapText="1"/>
      <protection/>
    </xf>
    <xf numFmtId="0" fontId="39" fillId="0" borderId="66" xfId="0" applyNumberFormat="1" applyFont="1" applyFill="1" applyBorder="1" applyAlignment="1" applyProtection="1">
      <alignment horizontal="center" vertical="center" wrapText="1"/>
      <protection/>
    </xf>
    <xf numFmtId="0" fontId="39" fillId="0" borderId="67" xfId="0" applyNumberFormat="1" applyFont="1" applyFill="1" applyBorder="1" applyAlignment="1" applyProtection="1">
      <alignment horizontal="center" vertical="center" wrapText="1"/>
      <protection/>
    </xf>
    <xf numFmtId="0" fontId="39" fillId="0" borderId="6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3" fillId="0" borderId="33" xfId="0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49" fontId="3" fillId="0" borderId="42" xfId="0" applyNumberFormat="1" applyFont="1" applyBorder="1" applyAlignment="1">
      <alignment vertical="center"/>
    </xf>
    <xf numFmtId="0" fontId="12" fillId="0" borderId="17" xfId="54" applyFont="1" applyBorder="1" applyAlignment="1" applyProtection="1">
      <alignment horizontal="center" vertical="center" wrapText="1"/>
      <protection locked="0"/>
    </xf>
    <xf numFmtId="1" fontId="1" fillId="0" borderId="17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3" fontId="27" fillId="0" borderId="33" xfId="0" applyNumberFormat="1" applyFont="1" applyFill="1" applyBorder="1" applyAlignment="1" applyProtection="1">
      <alignment horizontal="center" vertical="center"/>
      <protection/>
    </xf>
    <xf numFmtId="3" fontId="27" fillId="0" borderId="34" xfId="0" applyNumberFormat="1" applyFont="1" applyFill="1" applyBorder="1" applyAlignment="1" applyProtection="1">
      <alignment horizontal="center" vertical="center"/>
      <protection/>
    </xf>
    <xf numFmtId="3" fontId="27" fillId="0" borderId="4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right" vertical="top" wrapText="1"/>
      <protection/>
    </xf>
    <xf numFmtId="0" fontId="9" fillId="0" borderId="0" xfId="0" applyNumberFormat="1" applyFont="1" applyFill="1" applyBorder="1" applyAlignment="1" applyProtection="1">
      <alignment horizontal="right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Г1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zoomScale="75" zoomScaleNormal="75" workbookViewId="0" topLeftCell="A23">
      <selection activeCell="C27" sqref="C27"/>
    </sheetView>
  </sheetViews>
  <sheetFormatPr defaultColWidth="8.875" defaultRowHeight="12.75"/>
  <cols>
    <col min="1" max="1" width="17.25390625" style="46" customWidth="1"/>
    <col min="2" max="2" width="37.75390625" style="45" customWidth="1"/>
    <col min="3" max="3" width="87.875" style="47" customWidth="1"/>
    <col min="4" max="4" width="15.125" style="48" hidden="1" customWidth="1"/>
    <col min="5" max="5" width="2.875" style="48" hidden="1" customWidth="1"/>
    <col min="6" max="6" width="22.875" style="48" customWidth="1"/>
    <col min="7" max="7" width="20.125" style="48" customWidth="1"/>
    <col min="8" max="16384" width="8.875" style="49" customWidth="1"/>
  </cols>
  <sheetData>
    <row r="1" spans="1:7" s="44" customFormat="1" ht="102" customHeight="1">
      <c r="A1" s="42"/>
      <c r="B1" s="43"/>
      <c r="C1" s="43"/>
      <c r="D1" s="43"/>
      <c r="E1" s="43"/>
      <c r="F1" s="231" t="s">
        <v>283</v>
      </c>
      <c r="G1" s="232"/>
    </row>
    <row r="2" spans="1:7" s="44" customFormat="1" ht="67.5" customHeight="1" thickBot="1">
      <c r="A2" s="233" t="s">
        <v>284</v>
      </c>
      <c r="B2" s="233"/>
      <c r="C2" s="233"/>
      <c r="D2" s="233"/>
      <c r="E2" s="233"/>
      <c r="F2" s="233"/>
      <c r="G2" s="233"/>
    </row>
    <row r="3" spans="1:7" s="43" customFormat="1" ht="65.25" customHeight="1" thickBot="1">
      <c r="A3" s="234" t="s">
        <v>358</v>
      </c>
      <c r="B3" s="235"/>
      <c r="C3" s="235"/>
      <c r="D3" s="235"/>
      <c r="E3" s="235"/>
      <c r="F3" s="235"/>
      <c r="G3" s="236"/>
    </row>
    <row r="4" spans="1:7" s="45" customFormat="1" ht="46.5" customHeight="1" thickBot="1">
      <c r="A4" s="237" t="s">
        <v>354</v>
      </c>
      <c r="B4" s="238"/>
      <c r="C4" s="239" t="s">
        <v>405</v>
      </c>
      <c r="D4" s="241" t="s">
        <v>355</v>
      </c>
      <c r="E4" s="243" t="s">
        <v>356</v>
      </c>
      <c r="F4" s="245" t="s">
        <v>355</v>
      </c>
      <c r="G4" s="247" t="s">
        <v>356</v>
      </c>
    </row>
    <row r="5" spans="1:7" s="45" customFormat="1" ht="155.25" customHeight="1" thickBot="1">
      <c r="A5" s="82" t="s">
        <v>357</v>
      </c>
      <c r="B5" s="83" t="s">
        <v>404</v>
      </c>
      <c r="C5" s="240"/>
      <c r="D5" s="242"/>
      <c r="E5" s="244"/>
      <c r="F5" s="246"/>
      <c r="G5" s="248"/>
    </row>
    <row r="6" spans="1:7" s="43" customFormat="1" ht="43.5" customHeight="1">
      <c r="A6" s="84" t="s">
        <v>225</v>
      </c>
      <c r="B6" s="85"/>
      <c r="C6" s="85" t="s">
        <v>406</v>
      </c>
      <c r="D6" s="86">
        <v>4027064190</v>
      </c>
      <c r="E6" s="86">
        <v>402701001</v>
      </c>
      <c r="F6" s="86">
        <v>4003005702</v>
      </c>
      <c r="G6" s="87">
        <v>400301001</v>
      </c>
    </row>
    <row r="7" spans="1:7" s="43" customFormat="1" ht="133.5" customHeight="1">
      <c r="A7" s="88" t="s">
        <v>225</v>
      </c>
      <c r="B7" s="89" t="s">
        <v>359</v>
      </c>
      <c r="C7" s="90" t="s">
        <v>360</v>
      </c>
      <c r="D7" s="91"/>
      <c r="E7" s="91"/>
      <c r="F7" s="92"/>
      <c r="G7" s="92"/>
    </row>
    <row r="8" spans="1:7" s="43" customFormat="1" ht="144.75" customHeight="1">
      <c r="A8" s="88" t="s">
        <v>225</v>
      </c>
      <c r="B8" s="89" t="s">
        <v>483</v>
      </c>
      <c r="C8" s="90" t="s">
        <v>484</v>
      </c>
      <c r="D8" s="91"/>
      <c r="E8" s="91"/>
      <c r="F8" s="92"/>
      <c r="G8" s="92"/>
    </row>
    <row r="9" spans="1:7" s="43" customFormat="1" ht="137.25" customHeight="1" hidden="1">
      <c r="A9" s="207" t="s">
        <v>225</v>
      </c>
      <c r="B9" s="208" t="s">
        <v>563</v>
      </c>
      <c r="C9" s="209" t="s">
        <v>361</v>
      </c>
      <c r="D9" s="210"/>
      <c r="E9" s="210"/>
      <c r="F9" s="211"/>
      <c r="G9" s="211"/>
    </row>
    <row r="10" spans="1:7" s="43" customFormat="1" ht="107.25" customHeight="1">
      <c r="A10" s="88" t="s">
        <v>225</v>
      </c>
      <c r="B10" s="89" t="s">
        <v>362</v>
      </c>
      <c r="C10" s="90" t="s">
        <v>363</v>
      </c>
      <c r="D10" s="93"/>
      <c r="E10" s="93"/>
      <c r="F10" s="94"/>
      <c r="G10" s="94"/>
    </row>
    <row r="11" spans="1:7" s="43" customFormat="1" ht="102" customHeight="1">
      <c r="A11" s="88" t="s">
        <v>225</v>
      </c>
      <c r="B11" s="89" t="s">
        <v>364</v>
      </c>
      <c r="C11" s="90" t="s">
        <v>365</v>
      </c>
      <c r="D11" s="91"/>
      <c r="E11" s="91"/>
      <c r="F11" s="92"/>
      <c r="G11" s="92"/>
    </row>
    <row r="12" spans="1:7" s="43" customFormat="1" ht="114" customHeight="1">
      <c r="A12" s="88" t="s">
        <v>225</v>
      </c>
      <c r="B12" s="95" t="s">
        <v>366</v>
      </c>
      <c r="C12" s="90" t="s">
        <v>367</v>
      </c>
      <c r="D12" s="91"/>
      <c r="E12" s="91"/>
      <c r="F12" s="92"/>
      <c r="G12" s="92"/>
    </row>
    <row r="13" spans="1:7" s="43" customFormat="1" ht="75.75" customHeight="1">
      <c r="A13" s="88" t="s">
        <v>225</v>
      </c>
      <c r="B13" s="89" t="s">
        <v>485</v>
      </c>
      <c r="C13" s="90" t="s">
        <v>480</v>
      </c>
      <c r="D13" s="91"/>
      <c r="E13" s="91"/>
      <c r="F13" s="92"/>
      <c r="G13" s="92"/>
    </row>
    <row r="14" spans="1:7" s="43" customFormat="1" ht="59.25" customHeight="1">
      <c r="A14" s="88" t="s">
        <v>225</v>
      </c>
      <c r="B14" s="89" t="s">
        <v>486</v>
      </c>
      <c r="C14" s="90" t="s">
        <v>481</v>
      </c>
      <c r="D14" s="91"/>
      <c r="E14" s="91"/>
      <c r="F14" s="92"/>
      <c r="G14" s="92"/>
    </row>
    <row r="15" spans="1:7" s="43" customFormat="1" ht="49.5" customHeight="1">
      <c r="A15" s="88" t="s">
        <v>225</v>
      </c>
      <c r="B15" s="89" t="s">
        <v>487</v>
      </c>
      <c r="C15" s="90" t="s">
        <v>488</v>
      </c>
      <c r="D15" s="91"/>
      <c r="E15" s="91"/>
      <c r="F15" s="92"/>
      <c r="G15" s="92"/>
    </row>
    <row r="16" spans="1:7" s="43" customFormat="1" ht="49.5" customHeight="1">
      <c r="A16" s="88" t="s">
        <v>225</v>
      </c>
      <c r="B16" s="89" t="s">
        <v>489</v>
      </c>
      <c r="C16" s="90" t="s">
        <v>490</v>
      </c>
      <c r="D16" s="91"/>
      <c r="E16" s="91"/>
      <c r="F16" s="92"/>
      <c r="G16" s="92"/>
    </row>
    <row r="17" spans="1:7" s="43" customFormat="1" ht="143.25" customHeight="1">
      <c r="A17" s="88" t="s">
        <v>225</v>
      </c>
      <c r="B17" s="89" t="s">
        <v>553</v>
      </c>
      <c r="C17" s="90" t="s">
        <v>554</v>
      </c>
      <c r="D17" s="91"/>
      <c r="E17" s="91"/>
      <c r="F17" s="92"/>
      <c r="G17" s="92"/>
    </row>
    <row r="18" spans="1:7" s="43" customFormat="1" ht="68.25" customHeight="1" hidden="1">
      <c r="A18" s="88" t="s">
        <v>225</v>
      </c>
      <c r="B18" s="89" t="s">
        <v>369</v>
      </c>
      <c r="C18" s="90" t="s">
        <v>370</v>
      </c>
      <c r="D18" s="91"/>
      <c r="E18" s="91"/>
      <c r="F18" s="92"/>
      <c r="G18" s="92"/>
    </row>
    <row r="19" spans="1:7" s="43" customFormat="1" ht="108" customHeight="1">
      <c r="A19" s="88" t="s">
        <v>225</v>
      </c>
      <c r="B19" s="89" t="s">
        <v>496</v>
      </c>
      <c r="C19" s="90" t="s">
        <v>497</v>
      </c>
      <c r="D19" s="91"/>
      <c r="E19" s="91"/>
      <c r="F19" s="92"/>
      <c r="G19" s="92"/>
    </row>
    <row r="20" spans="1:7" s="43" customFormat="1" ht="108" customHeight="1">
      <c r="A20" s="88" t="s">
        <v>225</v>
      </c>
      <c r="B20" s="89" t="s">
        <v>498</v>
      </c>
      <c r="C20" s="90" t="s">
        <v>499</v>
      </c>
      <c r="D20" s="91"/>
      <c r="E20" s="91"/>
      <c r="F20" s="92"/>
      <c r="G20" s="92"/>
    </row>
    <row r="21" spans="1:7" s="43" customFormat="1" ht="100.5" customHeight="1" hidden="1">
      <c r="A21" s="207" t="s">
        <v>225</v>
      </c>
      <c r="B21" s="208" t="s">
        <v>491</v>
      </c>
      <c r="C21" s="209" t="s">
        <v>368</v>
      </c>
      <c r="D21" s="210"/>
      <c r="E21" s="210"/>
      <c r="F21" s="211"/>
      <c r="G21" s="211"/>
    </row>
    <row r="22" spans="1:7" s="43" customFormat="1" ht="114" customHeight="1">
      <c r="A22" s="88" t="s">
        <v>225</v>
      </c>
      <c r="B22" s="89" t="s">
        <v>320</v>
      </c>
      <c r="C22" s="90" t="s">
        <v>321</v>
      </c>
      <c r="D22" s="91"/>
      <c r="E22" s="91"/>
      <c r="F22" s="92"/>
      <c r="G22" s="92"/>
    </row>
    <row r="23" spans="1:7" s="43" customFormat="1" ht="84" customHeight="1">
      <c r="A23" s="88" t="s">
        <v>225</v>
      </c>
      <c r="B23" s="96" t="s">
        <v>369</v>
      </c>
      <c r="C23" s="90" t="s">
        <v>555</v>
      </c>
      <c r="D23" s="91"/>
      <c r="E23" s="91"/>
      <c r="F23" s="92"/>
      <c r="G23" s="92"/>
    </row>
    <row r="24" spans="1:7" s="43" customFormat="1" ht="97.5" customHeight="1" hidden="1">
      <c r="A24" s="88" t="s">
        <v>225</v>
      </c>
      <c r="B24" s="96" t="s">
        <v>556</v>
      </c>
      <c r="C24" s="90" t="s">
        <v>557</v>
      </c>
      <c r="D24" s="91"/>
      <c r="E24" s="91"/>
      <c r="F24" s="92"/>
      <c r="G24" s="92"/>
    </row>
    <row r="25" spans="1:7" s="43" customFormat="1" ht="103.5" customHeight="1" hidden="1">
      <c r="A25" s="88" t="s">
        <v>225</v>
      </c>
      <c r="B25" s="96" t="s">
        <v>371</v>
      </c>
      <c r="C25" s="90" t="s">
        <v>558</v>
      </c>
      <c r="D25" s="91"/>
      <c r="E25" s="91"/>
      <c r="F25" s="92"/>
      <c r="G25" s="92"/>
    </row>
    <row r="26" spans="1:7" s="43" customFormat="1" ht="116.25" customHeight="1">
      <c r="A26" s="88" t="s">
        <v>225</v>
      </c>
      <c r="B26" s="96" t="s">
        <v>559</v>
      </c>
      <c r="C26" s="90" t="s">
        <v>561</v>
      </c>
      <c r="D26" s="91"/>
      <c r="E26" s="91"/>
      <c r="F26" s="92"/>
      <c r="G26" s="92"/>
    </row>
    <row r="27" spans="1:7" s="43" customFormat="1" ht="96" customHeight="1">
      <c r="A27" s="88" t="s">
        <v>225</v>
      </c>
      <c r="B27" s="96" t="s">
        <v>560</v>
      </c>
      <c r="C27" s="90" t="s">
        <v>562</v>
      </c>
      <c r="D27" s="91"/>
      <c r="E27" s="91"/>
      <c r="F27" s="92"/>
      <c r="G27" s="92"/>
    </row>
    <row r="28" spans="1:7" s="43" customFormat="1" ht="96" customHeight="1" hidden="1">
      <c r="A28" s="88" t="s">
        <v>225</v>
      </c>
      <c r="B28" s="96" t="s">
        <v>506</v>
      </c>
      <c r="C28" s="90" t="s">
        <v>507</v>
      </c>
      <c r="D28" s="91"/>
      <c r="E28" s="91"/>
      <c r="F28" s="92"/>
      <c r="G28" s="92"/>
    </row>
    <row r="29" spans="1:7" s="43" customFormat="1" ht="123.75" customHeight="1">
      <c r="A29" s="88" t="s">
        <v>225</v>
      </c>
      <c r="B29" s="96" t="s">
        <v>508</v>
      </c>
      <c r="C29" s="90" t="s">
        <v>509</v>
      </c>
      <c r="D29" s="91"/>
      <c r="E29" s="91"/>
      <c r="F29" s="92"/>
      <c r="G29" s="92"/>
    </row>
    <row r="30" spans="1:7" s="43" customFormat="1" ht="96" customHeight="1">
      <c r="A30" s="88" t="s">
        <v>225</v>
      </c>
      <c r="B30" s="96" t="s">
        <v>494</v>
      </c>
      <c r="C30" s="90" t="s">
        <v>545</v>
      </c>
      <c r="D30" s="91"/>
      <c r="E30" s="91"/>
      <c r="F30" s="92"/>
      <c r="G30" s="92"/>
    </row>
    <row r="31" spans="1:7" s="43" customFormat="1" ht="68.25" customHeight="1">
      <c r="A31" s="88" t="s">
        <v>225</v>
      </c>
      <c r="B31" s="89" t="s">
        <v>372</v>
      </c>
      <c r="C31" s="90" t="s">
        <v>188</v>
      </c>
      <c r="D31" s="91"/>
      <c r="E31" s="91"/>
      <c r="F31" s="92"/>
      <c r="G31" s="92"/>
    </row>
    <row r="32" spans="1:7" s="43" customFormat="1" ht="68.25" customHeight="1">
      <c r="A32" s="88" t="s">
        <v>225</v>
      </c>
      <c r="B32" s="89" t="s">
        <v>373</v>
      </c>
      <c r="C32" s="97" t="s">
        <v>171</v>
      </c>
      <c r="D32" s="93"/>
      <c r="E32" s="93"/>
      <c r="F32" s="94"/>
      <c r="G32" s="94"/>
    </row>
    <row r="33" spans="1:7" s="43" customFormat="1" ht="68.25" customHeight="1" hidden="1">
      <c r="A33" s="88" t="s">
        <v>225</v>
      </c>
      <c r="B33" s="89" t="s">
        <v>402</v>
      </c>
      <c r="C33" s="90" t="s">
        <v>403</v>
      </c>
      <c r="D33" s="93"/>
      <c r="E33" s="93"/>
      <c r="F33" s="94"/>
      <c r="G33" s="94"/>
    </row>
    <row r="34" spans="1:7" s="43" customFormat="1" ht="68.25" customHeight="1" hidden="1">
      <c r="A34" s="88" t="s">
        <v>225</v>
      </c>
      <c r="B34" s="89" t="s">
        <v>39</v>
      </c>
      <c r="C34" s="90" t="s">
        <v>40</v>
      </c>
      <c r="D34" s="93"/>
      <c r="E34" s="93"/>
      <c r="F34" s="94"/>
      <c r="G34" s="94"/>
    </row>
    <row r="35" spans="1:7" s="43" customFormat="1" ht="68.25" customHeight="1" hidden="1">
      <c r="A35" s="88" t="s">
        <v>225</v>
      </c>
      <c r="B35" s="89" t="s">
        <v>564</v>
      </c>
      <c r="C35" s="90" t="s">
        <v>565</v>
      </c>
      <c r="D35" s="93"/>
      <c r="E35" s="93"/>
      <c r="F35" s="94"/>
      <c r="G35" s="94"/>
    </row>
    <row r="36" spans="1:7" s="43" customFormat="1" ht="105.75" customHeight="1" hidden="1">
      <c r="A36" s="88" t="s">
        <v>225</v>
      </c>
      <c r="B36" s="98" t="s">
        <v>377</v>
      </c>
      <c r="C36" s="90" t="s">
        <v>378</v>
      </c>
      <c r="D36" s="91"/>
      <c r="E36" s="91"/>
      <c r="F36" s="92"/>
      <c r="G36" s="92"/>
    </row>
    <row r="37" spans="1:7" s="43" customFormat="1" ht="105.75" customHeight="1" hidden="1">
      <c r="A37" s="88" t="s">
        <v>225</v>
      </c>
      <c r="B37" s="98" t="s">
        <v>379</v>
      </c>
      <c r="C37" s="90" t="s">
        <v>380</v>
      </c>
      <c r="D37" s="91"/>
      <c r="E37" s="91"/>
      <c r="F37" s="92"/>
      <c r="G37" s="92"/>
    </row>
    <row r="38" spans="1:7" s="43" customFormat="1" ht="105.75" customHeight="1" hidden="1">
      <c r="A38" s="88" t="s">
        <v>225</v>
      </c>
      <c r="B38" s="98" t="s">
        <v>381</v>
      </c>
      <c r="C38" s="90" t="s">
        <v>382</v>
      </c>
      <c r="D38" s="91"/>
      <c r="E38" s="91"/>
      <c r="F38" s="92"/>
      <c r="G38" s="92"/>
    </row>
    <row r="39" spans="1:7" s="43" customFormat="1" ht="105.75" customHeight="1" hidden="1">
      <c r="A39" s="88" t="s">
        <v>225</v>
      </c>
      <c r="B39" s="98" t="s">
        <v>383</v>
      </c>
      <c r="C39" s="90" t="s">
        <v>384</v>
      </c>
      <c r="D39" s="91"/>
      <c r="E39" s="91"/>
      <c r="F39" s="92"/>
      <c r="G39" s="92"/>
    </row>
    <row r="40" spans="1:7" s="43" customFormat="1" ht="105.75" customHeight="1" hidden="1">
      <c r="A40" s="88" t="s">
        <v>225</v>
      </c>
      <c r="B40" s="98" t="s">
        <v>385</v>
      </c>
      <c r="C40" s="90" t="s">
        <v>386</v>
      </c>
      <c r="D40" s="91"/>
      <c r="E40" s="91"/>
      <c r="F40" s="92"/>
      <c r="G40" s="92"/>
    </row>
    <row r="41" spans="1:7" s="43" customFormat="1" ht="105.75" customHeight="1" hidden="1">
      <c r="A41" s="88" t="s">
        <v>225</v>
      </c>
      <c r="B41" s="98" t="s">
        <v>387</v>
      </c>
      <c r="C41" s="90" t="s">
        <v>388</v>
      </c>
      <c r="D41" s="91"/>
      <c r="E41" s="91"/>
      <c r="F41" s="92"/>
      <c r="G41" s="92"/>
    </row>
    <row r="42" spans="1:7" s="43" customFormat="1" ht="105.75" customHeight="1" hidden="1">
      <c r="A42" s="88" t="s">
        <v>225</v>
      </c>
      <c r="B42" s="98" t="s">
        <v>389</v>
      </c>
      <c r="C42" s="90" t="s">
        <v>390</v>
      </c>
      <c r="D42" s="91"/>
      <c r="E42" s="91"/>
      <c r="F42" s="92"/>
      <c r="G42" s="92"/>
    </row>
    <row r="43" spans="1:7" s="43" customFormat="1" ht="105.75" customHeight="1" hidden="1">
      <c r="A43" s="88" t="s">
        <v>225</v>
      </c>
      <c r="B43" s="98" t="s">
        <v>391</v>
      </c>
      <c r="C43" s="90" t="s">
        <v>392</v>
      </c>
      <c r="D43" s="91"/>
      <c r="E43" s="91"/>
      <c r="F43" s="92"/>
      <c r="G43" s="92"/>
    </row>
    <row r="44" spans="1:7" s="43" customFormat="1" ht="105.75" customHeight="1" hidden="1">
      <c r="A44" s="88" t="s">
        <v>225</v>
      </c>
      <c r="B44" s="98" t="s">
        <v>393</v>
      </c>
      <c r="C44" s="90" t="s">
        <v>394</v>
      </c>
      <c r="D44" s="91"/>
      <c r="E44" s="91"/>
      <c r="F44" s="92"/>
      <c r="G44" s="92"/>
    </row>
    <row r="45" spans="1:7" s="43" customFormat="1" ht="105.75" customHeight="1" hidden="1">
      <c r="A45" s="88" t="s">
        <v>225</v>
      </c>
      <c r="B45" s="98" t="s">
        <v>395</v>
      </c>
      <c r="C45" s="90" t="s">
        <v>222</v>
      </c>
      <c r="D45" s="91"/>
      <c r="E45" s="91"/>
      <c r="F45" s="92"/>
      <c r="G45" s="92"/>
    </row>
    <row r="46" spans="1:7" s="43" customFormat="1" ht="105.75" customHeight="1" hidden="1">
      <c r="A46" s="88" t="s">
        <v>225</v>
      </c>
      <c r="B46" s="98" t="s">
        <v>396</v>
      </c>
      <c r="C46" s="90" t="s">
        <v>399</v>
      </c>
      <c r="D46" s="91"/>
      <c r="E46" s="91"/>
      <c r="F46" s="92"/>
      <c r="G46" s="92"/>
    </row>
    <row r="47" spans="1:7" s="43" customFormat="1" ht="105.75" customHeight="1" hidden="1">
      <c r="A47" s="88" t="s">
        <v>225</v>
      </c>
      <c r="B47" s="98" t="s">
        <v>400</v>
      </c>
      <c r="C47" s="90" t="s">
        <v>401</v>
      </c>
      <c r="D47" s="91"/>
      <c r="E47" s="91"/>
      <c r="F47" s="92"/>
      <c r="G47" s="92"/>
    </row>
    <row r="48" spans="1:7" s="43" customFormat="1" ht="74.25" customHeight="1" hidden="1">
      <c r="A48" s="88" t="s">
        <v>225</v>
      </c>
      <c r="B48" s="98" t="s">
        <v>568</v>
      </c>
      <c r="C48" s="90" t="s">
        <v>566</v>
      </c>
      <c r="D48" s="91"/>
      <c r="E48" s="91"/>
      <c r="F48" s="92"/>
      <c r="G48" s="92"/>
    </row>
    <row r="49" spans="1:7" s="43" customFormat="1" ht="79.5" customHeight="1" hidden="1">
      <c r="A49" s="88" t="s">
        <v>225</v>
      </c>
      <c r="B49" s="98" t="s">
        <v>569</v>
      </c>
      <c r="C49" s="90" t="s">
        <v>567</v>
      </c>
      <c r="D49" s="91"/>
      <c r="E49" s="91"/>
      <c r="F49" s="92"/>
      <c r="G49" s="92"/>
    </row>
    <row r="50" spans="1:7" s="43" customFormat="1" ht="66.75" customHeight="1" hidden="1">
      <c r="A50" s="88" t="s">
        <v>225</v>
      </c>
      <c r="B50" s="98" t="s">
        <v>570</v>
      </c>
      <c r="C50" s="90" t="s">
        <v>571</v>
      </c>
      <c r="D50" s="91"/>
      <c r="E50" s="91"/>
      <c r="F50" s="92"/>
      <c r="G50" s="92"/>
    </row>
    <row r="51" spans="1:7" s="43" customFormat="1" ht="80.25" customHeight="1" hidden="1">
      <c r="A51" s="88" t="s">
        <v>225</v>
      </c>
      <c r="B51" s="98" t="s">
        <v>572</v>
      </c>
      <c r="C51" s="90" t="s">
        <v>378</v>
      </c>
      <c r="D51" s="91"/>
      <c r="E51" s="91"/>
      <c r="F51" s="92"/>
      <c r="G51" s="92"/>
    </row>
    <row r="52" spans="1:7" s="43" customFormat="1" ht="66.75" customHeight="1" hidden="1">
      <c r="A52" s="88" t="s">
        <v>225</v>
      </c>
      <c r="B52" s="98" t="s">
        <v>573</v>
      </c>
      <c r="C52" s="90" t="s">
        <v>380</v>
      </c>
      <c r="D52" s="91"/>
      <c r="E52" s="91"/>
      <c r="F52" s="92"/>
      <c r="G52" s="92"/>
    </row>
    <row r="53" spans="1:7" s="43" customFormat="1" ht="93" customHeight="1" hidden="1">
      <c r="A53" s="88" t="s">
        <v>225</v>
      </c>
      <c r="B53" s="98" t="s">
        <v>574</v>
      </c>
      <c r="C53" s="90" t="s">
        <v>575</v>
      </c>
      <c r="D53" s="91"/>
      <c r="E53" s="91"/>
      <c r="F53" s="92"/>
      <c r="G53" s="92"/>
    </row>
    <row r="54" spans="1:7" s="43" customFormat="1" ht="117.75" customHeight="1" hidden="1">
      <c r="A54" s="88" t="s">
        <v>225</v>
      </c>
      <c r="B54" s="98" t="s">
        <v>576</v>
      </c>
      <c r="C54" s="90" t="s">
        <v>577</v>
      </c>
      <c r="D54" s="91"/>
      <c r="E54" s="91"/>
      <c r="F54" s="92"/>
      <c r="G54" s="92"/>
    </row>
    <row r="55" spans="1:7" s="43" customFormat="1" ht="127.5" customHeight="1" hidden="1">
      <c r="A55" s="88" t="s">
        <v>225</v>
      </c>
      <c r="B55" s="98" t="s">
        <v>578</v>
      </c>
      <c r="C55" s="90" t="s">
        <v>579</v>
      </c>
      <c r="D55" s="91"/>
      <c r="E55" s="91"/>
      <c r="F55" s="92"/>
      <c r="G55" s="92"/>
    </row>
    <row r="56" spans="1:7" s="43" customFormat="1" ht="84" customHeight="1" hidden="1">
      <c r="A56" s="88" t="s">
        <v>225</v>
      </c>
      <c r="B56" s="98" t="s">
        <v>580</v>
      </c>
      <c r="C56" s="90" t="s">
        <v>581</v>
      </c>
      <c r="D56" s="91"/>
      <c r="E56" s="91"/>
      <c r="F56" s="92"/>
      <c r="G56" s="92"/>
    </row>
    <row r="57" spans="1:7" s="43" customFormat="1" ht="63" customHeight="1" hidden="1">
      <c r="A57" s="88" t="s">
        <v>225</v>
      </c>
      <c r="B57" s="98" t="s">
        <v>582</v>
      </c>
      <c r="C57" s="90" t="s">
        <v>384</v>
      </c>
      <c r="D57" s="91"/>
      <c r="E57" s="91"/>
      <c r="F57" s="92"/>
      <c r="G57" s="92"/>
    </row>
    <row r="58" spans="1:7" s="43" customFormat="1" ht="57.75" customHeight="1" hidden="1">
      <c r="A58" s="88" t="s">
        <v>225</v>
      </c>
      <c r="B58" s="98" t="s">
        <v>583</v>
      </c>
      <c r="C58" s="90" t="s">
        <v>601</v>
      </c>
      <c r="D58" s="91"/>
      <c r="E58" s="91"/>
      <c r="F58" s="92"/>
      <c r="G58" s="92"/>
    </row>
    <row r="59" spans="1:7" s="43" customFormat="1" ht="87.75" customHeight="1" hidden="1">
      <c r="A59" s="88" t="s">
        <v>225</v>
      </c>
      <c r="B59" s="98" t="s">
        <v>584</v>
      </c>
      <c r="C59" s="90" t="s">
        <v>388</v>
      </c>
      <c r="D59" s="91"/>
      <c r="E59" s="91"/>
      <c r="F59" s="92"/>
      <c r="G59" s="92"/>
    </row>
    <row r="60" spans="1:7" s="43" customFormat="1" ht="92.25" customHeight="1" hidden="1">
      <c r="A60" s="88" t="s">
        <v>225</v>
      </c>
      <c r="B60" s="98" t="s">
        <v>585</v>
      </c>
      <c r="C60" s="90" t="s">
        <v>390</v>
      </c>
      <c r="D60" s="91"/>
      <c r="E60" s="91"/>
      <c r="F60" s="92"/>
      <c r="G60" s="92"/>
    </row>
    <row r="61" spans="1:7" s="43" customFormat="1" ht="125.25" customHeight="1" hidden="1">
      <c r="A61" s="88" t="s">
        <v>225</v>
      </c>
      <c r="B61" s="98" t="s">
        <v>586</v>
      </c>
      <c r="C61" s="90" t="s">
        <v>587</v>
      </c>
      <c r="D61" s="91"/>
      <c r="E61" s="91"/>
      <c r="F61" s="92"/>
      <c r="G61" s="92"/>
    </row>
    <row r="62" spans="1:7" s="43" customFormat="1" ht="91.5" customHeight="1" hidden="1">
      <c r="A62" s="88" t="s">
        <v>225</v>
      </c>
      <c r="B62" s="98" t="s">
        <v>588</v>
      </c>
      <c r="C62" s="90" t="s">
        <v>589</v>
      </c>
      <c r="D62" s="91"/>
      <c r="E62" s="91"/>
      <c r="F62" s="92"/>
      <c r="G62" s="92"/>
    </row>
    <row r="63" spans="1:7" s="43" customFormat="1" ht="184.5" customHeight="1" hidden="1">
      <c r="A63" s="88" t="s">
        <v>225</v>
      </c>
      <c r="B63" s="98" t="s">
        <v>605</v>
      </c>
      <c r="C63" s="90" t="s">
        <v>606</v>
      </c>
      <c r="D63" s="91"/>
      <c r="E63" s="91"/>
      <c r="F63" s="92"/>
      <c r="G63" s="92"/>
    </row>
    <row r="64" spans="1:7" s="43" customFormat="1" ht="184.5" customHeight="1" hidden="1">
      <c r="A64" s="88" t="s">
        <v>225</v>
      </c>
      <c r="B64" s="98" t="s">
        <v>607</v>
      </c>
      <c r="C64" s="90" t="s">
        <v>608</v>
      </c>
      <c r="D64" s="91"/>
      <c r="E64" s="91"/>
      <c r="F64" s="92"/>
      <c r="G64" s="92"/>
    </row>
    <row r="65" spans="1:7" s="43" customFormat="1" ht="87.75" customHeight="1" hidden="1">
      <c r="A65" s="88" t="s">
        <v>225</v>
      </c>
      <c r="B65" s="98" t="s">
        <v>610</v>
      </c>
      <c r="C65" s="90" t="s">
        <v>590</v>
      </c>
      <c r="D65" s="91"/>
      <c r="E65" s="91"/>
      <c r="F65" s="92"/>
      <c r="G65" s="92"/>
    </row>
    <row r="66" spans="1:7" s="43" customFormat="1" ht="87.75" customHeight="1" hidden="1">
      <c r="A66" s="88" t="s">
        <v>225</v>
      </c>
      <c r="B66" s="98" t="s">
        <v>609</v>
      </c>
      <c r="C66" s="90" t="s">
        <v>611</v>
      </c>
      <c r="D66" s="91"/>
      <c r="E66" s="91"/>
      <c r="F66" s="92"/>
      <c r="G66" s="92"/>
    </row>
    <row r="67" spans="1:7" s="43" customFormat="1" ht="87.75" customHeight="1" hidden="1">
      <c r="A67" s="88" t="s">
        <v>225</v>
      </c>
      <c r="B67" s="98" t="s">
        <v>591</v>
      </c>
      <c r="C67" s="90" t="s">
        <v>592</v>
      </c>
      <c r="D67" s="91"/>
      <c r="E67" s="91"/>
      <c r="F67" s="92"/>
      <c r="G67" s="92"/>
    </row>
    <row r="68" spans="1:7" s="43" customFormat="1" ht="87.75" customHeight="1" hidden="1">
      <c r="A68" s="88" t="s">
        <v>225</v>
      </c>
      <c r="B68" s="98" t="s">
        <v>593</v>
      </c>
      <c r="C68" s="90" t="s">
        <v>594</v>
      </c>
      <c r="D68" s="91"/>
      <c r="E68" s="91"/>
      <c r="F68" s="92"/>
      <c r="G68" s="92"/>
    </row>
    <row r="69" spans="1:7" s="43" customFormat="1" ht="98.25" customHeight="1">
      <c r="A69" s="88" t="s">
        <v>225</v>
      </c>
      <c r="B69" s="95" t="s">
        <v>318</v>
      </c>
      <c r="C69" s="90" t="s">
        <v>319</v>
      </c>
      <c r="D69" s="91"/>
      <c r="E69" s="91"/>
      <c r="F69" s="92"/>
      <c r="G69" s="92"/>
    </row>
    <row r="70" spans="1:7" s="43" customFormat="1" ht="87.75" customHeight="1">
      <c r="A70" s="88" t="s">
        <v>225</v>
      </c>
      <c r="B70" s="126" t="s">
        <v>595</v>
      </c>
      <c r="C70" s="90" t="s">
        <v>596</v>
      </c>
      <c r="D70" s="91"/>
      <c r="E70" s="91"/>
      <c r="F70" s="92"/>
      <c r="G70" s="92"/>
    </row>
    <row r="71" spans="1:7" s="43" customFormat="1" ht="106.5" customHeight="1">
      <c r="A71" s="88" t="s">
        <v>225</v>
      </c>
      <c r="B71" s="98" t="s">
        <v>597</v>
      </c>
      <c r="C71" s="90" t="s">
        <v>401</v>
      </c>
      <c r="D71" s="91"/>
      <c r="E71" s="91"/>
      <c r="F71" s="92"/>
      <c r="G71" s="92"/>
    </row>
    <row r="72" spans="1:7" s="43" customFormat="1" ht="114.75" customHeight="1">
      <c r="A72" s="88" t="s">
        <v>225</v>
      </c>
      <c r="B72" s="95" t="s">
        <v>35</v>
      </c>
      <c r="C72" s="90" t="s">
        <v>463</v>
      </c>
      <c r="D72" s="91"/>
      <c r="E72" s="91"/>
      <c r="F72" s="92"/>
      <c r="G72" s="92"/>
    </row>
    <row r="73" spans="1:7" s="43" customFormat="1" ht="125.25" customHeight="1">
      <c r="A73" s="88" t="s">
        <v>225</v>
      </c>
      <c r="B73" s="126" t="s">
        <v>604</v>
      </c>
      <c r="C73" s="90" t="s">
        <v>598</v>
      </c>
      <c r="D73" s="91"/>
      <c r="E73" s="91"/>
      <c r="F73" s="92"/>
      <c r="G73" s="92"/>
    </row>
    <row r="74" spans="1:7" s="43" customFormat="1" ht="207.75" customHeight="1" hidden="1">
      <c r="A74" s="88" t="s">
        <v>225</v>
      </c>
      <c r="B74" s="89" t="s">
        <v>31</v>
      </c>
      <c r="C74" s="90" t="s">
        <v>32</v>
      </c>
      <c r="D74" s="91"/>
      <c r="E74" s="91"/>
      <c r="F74" s="92"/>
      <c r="G74" s="92"/>
    </row>
    <row r="75" spans="1:7" s="43" customFormat="1" ht="161.25" customHeight="1" hidden="1">
      <c r="A75" s="88" t="s">
        <v>225</v>
      </c>
      <c r="B75" s="89" t="s">
        <v>33</v>
      </c>
      <c r="C75" s="90" t="s">
        <v>34</v>
      </c>
      <c r="D75" s="91"/>
      <c r="E75" s="91"/>
      <c r="F75" s="92"/>
      <c r="G75" s="92"/>
    </row>
    <row r="76" spans="1:7" s="43" customFormat="1" ht="117.75" customHeight="1" hidden="1">
      <c r="A76" s="88" t="s">
        <v>225</v>
      </c>
      <c r="B76" s="89" t="s">
        <v>36</v>
      </c>
      <c r="C76" s="90" t="s">
        <v>37</v>
      </c>
      <c r="D76" s="91"/>
      <c r="E76" s="91"/>
      <c r="F76" s="92"/>
      <c r="G76" s="92"/>
    </row>
    <row r="77" spans="1:7" s="43" customFormat="1" ht="117.75" customHeight="1">
      <c r="A77" s="88" t="s">
        <v>225</v>
      </c>
      <c r="B77" s="89" t="s">
        <v>462</v>
      </c>
      <c r="C77" s="90" t="s">
        <v>464</v>
      </c>
      <c r="D77" s="91"/>
      <c r="E77" s="91"/>
      <c r="F77" s="92"/>
      <c r="G77" s="92"/>
    </row>
    <row r="78" spans="1:7" s="43" customFormat="1" ht="117.75" customHeight="1">
      <c r="A78" s="88" t="s">
        <v>225</v>
      </c>
      <c r="B78" s="89" t="s">
        <v>547</v>
      </c>
      <c r="C78" s="90" t="s">
        <v>548</v>
      </c>
      <c r="D78" s="91"/>
      <c r="E78" s="91"/>
      <c r="F78" s="92"/>
      <c r="G78" s="92"/>
    </row>
    <row r="79" spans="1:7" s="43" customFormat="1" ht="98.25" customHeight="1">
      <c r="A79" s="88" t="s">
        <v>225</v>
      </c>
      <c r="B79" s="95" t="s">
        <v>461</v>
      </c>
      <c r="C79" s="90" t="s">
        <v>38</v>
      </c>
      <c r="D79" s="91"/>
      <c r="E79" s="91"/>
      <c r="F79" s="92"/>
      <c r="G79" s="92"/>
    </row>
    <row r="80" spans="1:7" s="43" customFormat="1" ht="68.25" customHeight="1">
      <c r="A80" s="88" t="s">
        <v>225</v>
      </c>
      <c r="B80" s="89" t="s">
        <v>374</v>
      </c>
      <c r="C80" s="90" t="s">
        <v>224</v>
      </c>
      <c r="D80" s="93"/>
      <c r="E80" s="93"/>
      <c r="F80" s="94"/>
      <c r="G80" s="94"/>
    </row>
    <row r="81" spans="1:7" s="43" customFormat="1" ht="68.25" customHeight="1" hidden="1">
      <c r="A81" s="88" t="s">
        <v>225</v>
      </c>
      <c r="B81" s="89" t="s">
        <v>500</v>
      </c>
      <c r="C81" s="90" t="s">
        <v>501</v>
      </c>
      <c r="D81" s="93"/>
      <c r="E81" s="93"/>
      <c r="F81" s="94"/>
      <c r="G81" s="94"/>
    </row>
    <row r="82" spans="1:7" s="43" customFormat="1" ht="68.25" customHeight="1">
      <c r="A82" s="88" t="s">
        <v>225</v>
      </c>
      <c r="B82" s="89" t="s">
        <v>503</v>
      </c>
      <c r="C82" s="90" t="s">
        <v>502</v>
      </c>
      <c r="D82" s="93"/>
      <c r="E82" s="93"/>
      <c r="F82" s="94"/>
      <c r="G82" s="94"/>
    </row>
    <row r="83" spans="1:7" s="43" customFormat="1" ht="68.25" customHeight="1">
      <c r="A83" s="88" t="s">
        <v>225</v>
      </c>
      <c r="B83" s="89" t="s">
        <v>504</v>
      </c>
      <c r="C83" s="90" t="s">
        <v>505</v>
      </c>
      <c r="D83" s="93"/>
      <c r="E83" s="93"/>
      <c r="F83" s="94"/>
      <c r="G83" s="94"/>
    </row>
    <row r="84" spans="1:7" s="43" customFormat="1" ht="68.25" customHeight="1">
      <c r="A84" s="88" t="s">
        <v>225</v>
      </c>
      <c r="B84" s="89" t="s">
        <v>322</v>
      </c>
      <c r="C84" s="90" t="s">
        <v>40</v>
      </c>
      <c r="D84" s="93"/>
      <c r="E84" s="93"/>
      <c r="F84" s="94"/>
      <c r="G84" s="94"/>
    </row>
    <row r="85" spans="1:7" s="43" customFormat="1" ht="92.25" customHeight="1">
      <c r="A85" s="88" t="s">
        <v>225</v>
      </c>
      <c r="B85" s="89" t="s">
        <v>323</v>
      </c>
      <c r="C85" s="90" t="s">
        <v>324</v>
      </c>
      <c r="D85" s="93"/>
      <c r="E85" s="93"/>
      <c r="F85" s="94"/>
      <c r="G85" s="94"/>
    </row>
    <row r="86" spans="1:7" s="43" customFormat="1" ht="81" customHeight="1" thickBot="1">
      <c r="A86" s="88" t="s">
        <v>225</v>
      </c>
      <c r="B86" s="89" t="s">
        <v>325</v>
      </c>
      <c r="C86" s="90" t="s">
        <v>326</v>
      </c>
      <c r="D86" s="93"/>
      <c r="E86" s="93"/>
      <c r="F86" s="94"/>
      <c r="G86" s="94"/>
    </row>
    <row r="87" spans="1:7" s="43" customFormat="1" ht="110.25" customHeight="1" thickBot="1">
      <c r="A87" s="249" t="s">
        <v>422</v>
      </c>
      <c r="B87" s="250"/>
      <c r="C87" s="250"/>
      <c r="D87" s="250"/>
      <c r="E87" s="250"/>
      <c r="F87" s="250"/>
      <c r="G87" s="251"/>
    </row>
    <row r="88" spans="1:7" s="43" customFormat="1" ht="80.25" customHeight="1">
      <c r="A88" s="84" t="s">
        <v>420</v>
      </c>
      <c r="B88" s="85"/>
      <c r="C88" s="85" t="s">
        <v>421</v>
      </c>
      <c r="D88" s="86">
        <v>4027064190</v>
      </c>
      <c r="E88" s="86">
        <v>402701001</v>
      </c>
      <c r="F88" s="86">
        <v>4003027329</v>
      </c>
      <c r="G88" s="87">
        <v>400301001</v>
      </c>
    </row>
    <row r="89" spans="1:7" s="43" customFormat="1" ht="68.25" customHeight="1">
      <c r="A89" s="88" t="s">
        <v>420</v>
      </c>
      <c r="B89" s="89" t="s">
        <v>372</v>
      </c>
      <c r="C89" s="90" t="s">
        <v>188</v>
      </c>
      <c r="D89" s="91"/>
      <c r="E89" s="91"/>
      <c r="F89" s="92"/>
      <c r="G89" s="92"/>
    </row>
    <row r="90" spans="1:7" s="43" customFormat="1" ht="59.25" customHeight="1">
      <c r="A90" s="88" t="s">
        <v>420</v>
      </c>
      <c r="B90" s="122" t="s">
        <v>456</v>
      </c>
      <c r="C90" s="123" t="s">
        <v>565</v>
      </c>
      <c r="D90" s="124"/>
      <c r="E90" s="124"/>
      <c r="F90" s="125"/>
      <c r="G90" s="92"/>
    </row>
    <row r="91" spans="1:7" s="43" customFormat="1" ht="159.75" customHeight="1">
      <c r="A91" s="88" t="s">
        <v>420</v>
      </c>
      <c r="B91" s="89" t="s">
        <v>375</v>
      </c>
      <c r="C91" s="90" t="s">
        <v>376</v>
      </c>
      <c r="D91" s="91"/>
      <c r="E91" s="91"/>
      <c r="F91" s="92"/>
      <c r="G91" s="92"/>
    </row>
    <row r="92" spans="1:7" s="43" customFormat="1" ht="62.25" customHeight="1">
      <c r="A92" s="84" t="s">
        <v>602</v>
      </c>
      <c r="B92" s="85"/>
      <c r="C92" s="85" t="s">
        <v>603</v>
      </c>
      <c r="D92" s="86">
        <v>4027064190</v>
      </c>
      <c r="E92" s="86">
        <v>402701001</v>
      </c>
      <c r="F92" s="86">
        <v>4003009369</v>
      </c>
      <c r="G92" s="87">
        <v>400301001</v>
      </c>
    </row>
    <row r="93" spans="1:7" s="43" customFormat="1" ht="141" customHeight="1">
      <c r="A93" s="226" t="s">
        <v>602</v>
      </c>
      <c r="B93" s="95" t="s">
        <v>563</v>
      </c>
      <c r="C93" s="227" t="s">
        <v>361</v>
      </c>
      <c r="D93" s="228"/>
      <c r="E93" s="228"/>
      <c r="F93" s="229"/>
      <c r="G93" s="229"/>
    </row>
    <row r="94" spans="1:7" s="43" customFormat="1" ht="100.5" customHeight="1">
      <c r="A94" s="226" t="s">
        <v>602</v>
      </c>
      <c r="B94" s="95" t="s">
        <v>491</v>
      </c>
      <c r="C94" s="227" t="s">
        <v>368</v>
      </c>
      <c r="D94" s="228"/>
      <c r="E94" s="228"/>
      <c r="F94" s="229"/>
      <c r="G94" s="229"/>
    </row>
    <row r="95" spans="1:7" s="43" customFormat="1" ht="68.25" customHeight="1" hidden="1">
      <c r="A95" s="88" t="s">
        <v>602</v>
      </c>
      <c r="B95" s="89" t="s">
        <v>372</v>
      </c>
      <c r="C95" s="90" t="s">
        <v>188</v>
      </c>
      <c r="D95" s="91"/>
      <c r="E95" s="91"/>
      <c r="F95" s="92"/>
      <c r="G95" s="92"/>
    </row>
    <row r="96" spans="1:7" s="43" customFormat="1" ht="39" customHeight="1" hidden="1">
      <c r="A96" s="84" t="s">
        <v>423</v>
      </c>
      <c r="B96" s="85"/>
      <c r="C96" s="85" t="s">
        <v>424</v>
      </c>
      <c r="D96" s="86">
        <v>4027064190</v>
      </c>
      <c r="E96" s="86">
        <v>402701001</v>
      </c>
      <c r="F96" s="86">
        <v>4027065926</v>
      </c>
      <c r="G96" s="87">
        <v>402701001</v>
      </c>
    </row>
    <row r="97" spans="1:7" s="43" customFormat="1" ht="87.75" customHeight="1" hidden="1">
      <c r="A97" s="88" t="s">
        <v>423</v>
      </c>
      <c r="B97" s="89" t="s">
        <v>425</v>
      </c>
      <c r="C97" s="90" t="s">
        <v>426</v>
      </c>
      <c r="D97" s="91"/>
      <c r="E97" s="91"/>
      <c r="F97" s="92"/>
      <c r="G97" s="92"/>
    </row>
    <row r="98" spans="1:7" s="43" customFormat="1" ht="96" customHeight="1" hidden="1">
      <c r="A98" s="88" t="s">
        <v>423</v>
      </c>
      <c r="B98" s="89" t="s">
        <v>427</v>
      </c>
      <c r="C98" s="90" t="s">
        <v>428</v>
      </c>
      <c r="D98" s="93"/>
      <c r="E98" s="93"/>
      <c r="F98" s="94"/>
      <c r="G98" s="94"/>
    </row>
    <row r="99" spans="1:7" s="43" customFormat="1" ht="36" customHeight="1" hidden="1">
      <c r="A99" s="84" t="s">
        <v>429</v>
      </c>
      <c r="B99" s="85"/>
      <c r="C99" s="85" t="s">
        <v>430</v>
      </c>
      <c r="D99" s="86">
        <v>4027064190</v>
      </c>
      <c r="E99" s="86">
        <v>402701001</v>
      </c>
      <c r="F99" s="86">
        <v>4028033331</v>
      </c>
      <c r="G99" s="87">
        <v>402801001</v>
      </c>
    </row>
    <row r="100" spans="1:7" s="43" customFormat="1" ht="89.25" customHeight="1" hidden="1">
      <c r="A100" s="88" t="s">
        <v>429</v>
      </c>
      <c r="B100" s="89" t="s">
        <v>425</v>
      </c>
      <c r="C100" s="90" t="s">
        <v>426</v>
      </c>
      <c r="D100" s="91"/>
      <c r="E100" s="91"/>
      <c r="F100" s="92"/>
      <c r="G100" s="92"/>
    </row>
    <row r="101" spans="1:7" s="43" customFormat="1" ht="78" customHeight="1" hidden="1">
      <c r="A101" s="88" t="s">
        <v>429</v>
      </c>
      <c r="B101" s="89" t="s">
        <v>427</v>
      </c>
      <c r="C101" s="90" t="s">
        <v>428</v>
      </c>
      <c r="D101" s="91"/>
      <c r="E101" s="91"/>
      <c r="F101" s="92"/>
      <c r="G101" s="92"/>
    </row>
    <row r="102" spans="1:7" s="43" customFormat="1" ht="37.5" customHeight="1" hidden="1">
      <c r="A102" s="84" t="s">
        <v>431</v>
      </c>
      <c r="B102" s="85"/>
      <c r="C102" s="85" t="s">
        <v>432</v>
      </c>
      <c r="D102" s="86">
        <v>4027064190</v>
      </c>
      <c r="E102" s="86">
        <v>402701001</v>
      </c>
      <c r="F102" s="86">
        <v>4003005646</v>
      </c>
      <c r="G102" s="87">
        <v>400301001</v>
      </c>
    </row>
    <row r="103" spans="1:7" s="43" customFormat="1" ht="81" customHeight="1" hidden="1">
      <c r="A103" s="88" t="s">
        <v>431</v>
      </c>
      <c r="B103" s="89" t="s">
        <v>425</v>
      </c>
      <c r="C103" s="90" t="s">
        <v>426</v>
      </c>
      <c r="D103" s="91"/>
      <c r="E103" s="91"/>
      <c r="F103" s="92"/>
      <c r="G103" s="92"/>
    </row>
    <row r="104" spans="1:7" s="43" customFormat="1" ht="80.25" customHeight="1" hidden="1">
      <c r="A104" s="88" t="s">
        <v>431</v>
      </c>
      <c r="B104" s="89" t="s">
        <v>427</v>
      </c>
      <c r="C104" s="90" t="s">
        <v>428</v>
      </c>
      <c r="D104" s="91"/>
      <c r="E104" s="91"/>
      <c r="F104" s="92"/>
      <c r="G104" s="92"/>
    </row>
    <row r="105" spans="1:7" s="43" customFormat="1" ht="37.5" customHeight="1" hidden="1">
      <c r="A105" s="84" t="s">
        <v>433</v>
      </c>
      <c r="B105" s="85"/>
      <c r="C105" s="85" t="s">
        <v>434</v>
      </c>
      <c r="D105" s="86">
        <v>4027064190</v>
      </c>
      <c r="E105" s="86">
        <v>402701001</v>
      </c>
      <c r="F105" s="86">
        <v>4025083870</v>
      </c>
      <c r="G105" s="87">
        <v>402501001</v>
      </c>
    </row>
    <row r="106" spans="1:7" s="43" customFormat="1" ht="96.75" customHeight="1" hidden="1">
      <c r="A106" s="88" t="s">
        <v>433</v>
      </c>
      <c r="B106" s="89" t="s">
        <v>427</v>
      </c>
      <c r="C106" s="90" t="s">
        <v>428</v>
      </c>
      <c r="D106" s="91"/>
      <c r="E106" s="91"/>
      <c r="F106" s="92"/>
      <c r="G106" s="92"/>
    </row>
    <row r="107" spans="1:7" s="43" customFormat="1" ht="48.75" customHeight="1" hidden="1">
      <c r="A107" s="84" t="s">
        <v>435</v>
      </c>
      <c r="B107" s="85"/>
      <c r="C107" s="85" t="s">
        <v>436</v>
      </c>
      <c r="D107" s="86">
        <v>4027064190</v>
      </c>
      <c r="E107" s="86">
        <v>402701001</v>
      </c>
      <c r="F107" s="86">
        <v>4027066542</v>
      </c>
      <c r="G107" s="87">
        <v>402701001</v>
      </c>
    </row>
    <row r="108" spans="1:7" s="43" customFormat="1" ht="94.5" customHeight="1" hidden="1">
      <c r="A108" s="88" t="s">
        <v>435</v>
      </c>
      <c r="B108" s="89" t="s">
        <v>427</v>
      </c>
      <c r="C108" s="90" t="s">
        <v>428</v>
      </c>
      <c r="D108" s="93"/>
      <c r="E108" s="93"/>
      <c r="F108" s="94"/>
      <c r="G108" s="94"/>
    </row>
    <row r="109" spans="1:7" s="43" customFormat="1" ht="147.75" customHeight="1">
      <c r="A109" s="252" t="s">
        <v>546</v>
      </c>
      <c r="B109" s="252"/>
      <c r="C109" s="252"/>
      <c r="D109" s="252"/>
      <c r="E109" s="252"/>
      <c r="F109" s="252"/>
      <c r="G109" s="252"/>
    </row>
  </sheetData>
  <sheetProtection/>
  <mergeCells count="11">
    <mergeCell ref="A87:G87"/>
    <mergeCell ref="A109:G109"/>
    <mergeCell ref="F1:G1"/>
    <mergeCell ref="A2:G2"/>
    <mergeCell ref="A3:G3"/>
    <mergeCell ref="A4:B4"/>
    <mergeCell ref="C4:C5"/>
    <mergeCell ref="D4:D5"/>
    <mergeCell ref="E4:E5"/>
    <mergeCell ref="F4:F5"/>
    <mergeCell ref="G4:G5"/>
  </mergeCells>
  <printOptions/>
  <pageMargins left="0.7086614173228347" right="0.16" top="0.35433070866141736" bottom="0.35433070866141736" header="0.31496062992125984" footer="0.31496062992125984"/>
  <pageSetup horizontalDpi="600" verticalDpi="600" orientation="portrait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7">
      <selection activeCell="F26" sqref="F26"/>
    </sheetView>
  </sheetViews>
  <sheetFormatPr defaultColWidth="9.00390625" defaultRowHeight="12.75"/>
  <cols>
    <col min="1" max="1" width="56.25390625" style="0" customWidth="1"/>
    <col min="2" max="2" width="27.375" style="0" customWidth="1"/>
  </cols>
  <sheetData>
    <row r="1" ht="73.5" customHeight="1">
      <c r="B1" s="163" t="s">
        <v>307</v>
      </c>
    </row>
    <row r="2" spans="1:2" ht="12.75">
      <c r="A2" s="287" t="s">
        <v>306</v>
      </c>
      <c r="B2" s="288"/>
    </row>
    <row r="3" spans="1:2" ht="12.75">
      <c r="A3" s="288"/>
      <c r="B3" s="288"/>
    </row>
    <row r="4" spans="1:2" ht="41.25" customHeight="1">
      <c r="A4" s="288"/>
      <c r="B4" s="288"/>
    </row>
    <row r="5" ht="12.75" hidden="1">
      <c r="B5" s="157"/>
    </row>
    <row r="6" ht="14.25" customHeight="1" hidden="1">
      <c r="B6" s="157"/>
    </row>
    <row r="7" spans="1:2" ht="23.25" customHeight="1">
      <c r="A7" s="190" t="s">
        <v>235</v>
      </c>
      <c r="B7" s="190" t="s">
        <v>475</v>
      </c>
    </row>
    <row r="8" spans="1:2" ht="55.5" customHeight="1" hidden="1">
      <c r="A8" s="289" t="s">
        <v>492</v>
      </c>
      <c r="B8" s="290"/>
    </row>
    <row r="9" spans="1:3" ht="99" hidden="1">
      <c r="A9" s="191" t="s">
        <v>360</v>
      </c>
      <c r="B9" s="192">
        <v>1</v>
      </c>
      <c r="C9" s="160"/>
    </row>
    <row r="10" spans="1:3" ht="102" customHeight="1" hidden="1">
      <c r="A10" s="193" t="s">
        <v>484</v>
      </c>
      <c r="B10" s="192">
        <v>1</v>
      </c>
      <c r="C10" s="160"/>
    </row>
    <row r="11" spans="1:3" ht="37.5" customHeight="1" hidden="1">
      <c r="A11" s="289" t="s">
        <v>493</v>
      </c>
      <c r="B11" s="290"/>
      <c r="C11" s="160"/>
    </row>
    <row r="12" spans="1:3" ht="105" customHeight="1" hidden="1">
      <c r="A12" s="191" t="s">
        <v>361</v>
      </c>
      <c r="B12" s="192">
        <v>0.5</v>
      </c>
      <c r="C12" s="160"/>
    </row>
    <row r="13" spans="1:3" ht="82.5" customHeight="1" hidden="1">
      <c r="A13" s="191" t="s">
        <v>363</v>
      </c>
      <c r="B13" s="192">
        <v>1</v>
      </c>
      <c r="C13" s="160"/>
    </row>
    <row r="14" spans="1:3" ht="99" hidden="1">
      <c r="A14" s="191" t="s">
        <v>367</v>
      </c>
      <c r="B14" s="192">
        <v>1</v>
      </c>
      <c r="C14" s="160"/>
    </row>
    <row r="15" spans="1:3" ht="18" hidden="1">
      <c r="A15" s="194"/>
      <c r="B15" s="195"/>
      <c r="C15" s="160"/>
    </row>
    <row r="16" spans="1:2" ht="16.5" hidden="1">
      <c r="A16" s="196"/>
      <c r="B16" s="196"/>
    </row>
    <row r="17" spans="1:2" ht="38.25" customHeight="1">
      <c r="A17" s="289" t="s">
        <v>476</v>
      </c>
      <c r="B17" s="290"/>
    </row>
    <row r="18" spans="1:2" ht="31.5">
      <c r="A18" s="158" t="s">
        <v>480</v>
      </c>
      <c r="B18" s="159">
        <v>1</v>
      </c>
    </row>
    <row r="19" spans="1:2" ht="47.25">
      <c r="A19" s="158" t="s">
        <v>481</v>
      </c>
      <c r="B19" s="159">
        <v>1</v>
      </c>
    </row>
    <row r="20" spans="1:2" ht="31.5">
      <c r="A20" s="158" t="s">
        <v>482</v>
      </c>
      <c r="B20" s="159">
        <v>1</v>
      </c>
    </row>
    <row r="21" spans="1:2" ht="16.5">
      <c r="A21" s="286" t="s">
        <v>477</v>
      </c>
      <c r="B21" s="286"/>
    </row>
    <row r="22" spans="1:2" ht="47.25">
      <c r="A22" s="158" t="s">
        <v>555</v>
      </c>
      <c r="B22" s="161">
        <v>1</v>
      </c>
    </row>
    <row r="23" spans="1:2" ht="16.5">
      <c r="A23" s="286" t="s">
        <v>478</v>
      </c>
      <c r="B23" s="286"/>
    </row>
    <row r="24" spans="1:2" ht="63" hidden="1">
      <c r="A24" s="158" t="s">
        <v>557</v>
      </c>
      <c r="B24" s="161">
        <v>1</v>
      </c>
    </row>
    <row r="25" spans="1:2" ht="47.25">
      <c r="A25" s="158" t="s">
        <v>558</v>
      </c>
      <c r="B25" s="161">
        <v>1</v>
      </c>
    </row>
    <row r="26" spans="1:2" ht="78.75">
      <c r="A26" s="158" t="s">
        <v>561</v>
      </c>
      <c r="B26" s="161">
        <v>1</v>
      </c>
    </row>
    <row r="27" spans="1:2" ht="56.25" customHeight="1">
      <c r="A27" s="158" t="s">
        <v>562</v>
      </c>
      <c r="B27" s="161">
        <v>1</v>
      </c>
    </row>
    <row r="28" spans="1:2" ht="63">
      <c r="A28" s="158" t="s">
        <v>507</v>
      </c>
      <c r="B28" s="161">
        <v>1</v>
      </c>
    </row>
    <row r="29" spans="1:2" ht="52.5" customHeight="1">
      <c r="A29" s="158" t="s">
        <v>495</v>
      </c>
      <c r="B29" s="161">
        <v>1</v>
      </c>
    </row>
    <row r="30" spans="1:2" ht="19.5" customHeight="1">
      <c r="A30" s="286" t="s">
        <v>479</v>
      </c>
      <c r="B30" s="286"/>
    </row>
    <row r="31" spans="1:2" ht="31.5">
      <c r="A31" s="162" t="s">
        <v>188</v>
      </c>
      <c r="B31" s="159">
        <v>1</v>
      </c>
    </row>
    <row r="32" spans="1:2" ht="15.75">
      <c r="A32" s="162" t="s">
        <v>171</v>
      </c>
      <c r="B32" s="159">
        <v>1</v>
      </c>
    </row>
  </sheetData>
  <sheetProtection/>
  <mergeCells count="7">
    <mergeCell ref="A21:B21"/>
    <mergeCell ref="A23:B23"/>
    <mergeCell ref="A30:B30"/>
    <mergeCell ref="A2:B4"/>
    <mergeCell ref="A8:B8"/>
    <mergeCell ref="A17:B17"/>
    <mergeCell ref="A11:B11"/>
  </mergeCells>
  <printOptions/>
  <pageMargins left="1.1023622047244095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4">
      <selection activeCell="C32" sqref="C32"/>
    </sheetView>
  </sheetViews>
  <sheetFormatPr defaultColWidth="9.00390625" defaultRowHeight="12.75"/>
  <cols>
    <col min="1" max="1" width="21.75390625" style="1" customWidth="1"/>
    <col min="2" max="2" width="50.75390625" style="1" customWidth="1"/>
    <col min="3" max="3" width="35.125" style="1" customWidth="1"/>
    <col min="4" max="16384" width="9.125" style="1" customWidth="1"/>
  </cols>
  <sheetData>
    <row r="1" ht="12.75" customHeight="1"/>
    <row r="2" ht="54.75" customHeight="1">
      <c r="C2" s="142" t="s">
        <v>308</v>
      </c>
    </row>
    <row r="3" spans="1:3" ht="37.5" customHeight="1">
      <c r="A3" s="264" t="s">
        <v>309</v>
      </c>
      <c r="B3" s="264"/>
      <c r="C3" s="264"/>
    </row>
    <row r="4" ht="23.25" customHeight="1" thickBot="1"/>
    <row r="5" spans="1:3" ht="24.75" customHeight="1" thickBot="1">
      <c r="A5" s="265" t="s">
        <v>254</v>
      </c>
      <c r="B5" s="265" t="s">
        <v>235</v>
      </c>
      <c r="C5" s="265" t="s">
        <v>23</v>
      </c>
    </row>
    <row r="6" spans="1:3" ht="24.75" customHeight="1" thickBot="1">
      <c r="A6" s="265"/>
      <c r="B6" s="265"/>
      <c r="C6" s="265"/>
    </row>
    <row r="7" spans="1:3" ht="74.25" customHeight="1" thickBot="1">
      <c r="A7" s="265"/>
      <c r="B7" s="265"/>
      <c r="C7" s="265"/>
    </row>
    <row r="8" spans="1:3" ht="13.5" thickBot="1">
      <c r="A8" s="12">
        <v>1</v>
      </c>
      <c r="B8" s="12">
        <v>2</v>
      </c>
      <c r="C8" s="13">
        <v>3</v>
      </c>
    </row>
    <row r="9" spans="1:3" ht="25.5" customHeight="1">
      <c r="A9" s="129" t="s">
        <v>215</v>
      </c>
      <c r="B9" s="127" t="s">
        <v>256</v>
      </c>
      <c r="C9" s="130">
        <v>0</v>
      </c>
    </row>
    <row r="10" spans="1:3" ht="27.75" customHeight="1" hidden="1">
      <c r="A10" s="131" t="s">
        <v>258</v>
      </c>
      <c r="B10" s="128" t="s">
        <v>257</v>
      </c>
      <c r="C10" s="132">
        <v>0</v>
      </c>
    </row>
    <row r="11" spans="1:3" ht="39" customHeight="1" hidden="1">
      <c r="A11" s="131" t="s">
        <v>259</v>
      </c>
      <c r="B11" s="128" t="s">
        <v>260</v>
      </c>
      <c r="C11" s="132">
        <v>0</v>
      </c>
    </row>
    <row r="12" spans="1:3" ht="42" customHeight="1">
      <c r="A12" s="133" t="s">
        <v>216</v>
      </c>
      <c r="B12" s="134" t="s">
        <v>261</v>
      </c>
      <c r="C12" s="135">
        <v>0</v>
      </c>
    </row>
    <row r="13" spans="1:3" ht="24.75" customHeight="1">
      <c r="A13" s="37" t="s">
        <v>217</v>
      </c>
      <c r="B13" s="35" t="s">
        <v>263</v>
      </c>
      <c r="C13" s="119">
        <v>0</v>
      </c>
    </row>
    <row r="14" spans="1:3" ht="29.25" customHeight="1">
      <c r="A14" s="37"/>
      <c r="B14" s="120" t="s">
        <v>264</v>
      </c>
      <c r="C14" s="121">
        <f>SUM(C9:C13)</f>
        <v>0</v>
      </c>
    </row>
  </sheetData>
  <sheetProtection/>
  <mergeCells count="4">
    <mergeCell ref="A3:C3"/>
    <mergeCell ref="A5:A7"/>
    <mergeCell ref="B5:B7"/>
    <mergeCell ref="C5:C7"/>
  </mergeCells>
  <printOptions/>
  <pageMargins left="0.7" right="0.28" top="0.75" bottom="0.75" header="0.3" footer="0.3"/>
  <pageSetup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0"/>
  <sheetViews>
    <sheetView zoomScalePageLayoutView="0" workbookViewId="0" topLeftCell="A4">
      <selection activeCell="G7" sqref="G7"/>
    </sheetView>
  </sheetViews>
  <sheetFormatPr defaultColWidth="9.00390625" defaultRowHeight="12.75"/>
  <cols>
    <col min="1" max="1" width="21.75390625" style="1" customWidth="1"/>
    <col min="2" max="2" width="50.75390625" style="1" customWidth="1"/>
    <col min="3" max="3" width="20.00390625" style="0" customWidth="1"/>
    <col min="4" max="4" width="18.625" style="0" customWidth="1"/>
    <col min="5" max="16384" width="9.125" style="1" customWidth="1"/>
  </cols>
  <sheetData>
    <row r="1" spans="3:4" ht="12.75" customHeight="1">
      <c r="C1" s="291"/>
      <c r="D1" s="291"/>
    </row>
    <row r="2" spans="3:4" ht="54.75" customHeight="1">
      <c r="C2" s="285" t="s">
        <v>311</v>
      </c>
      <c r="D2" s="285"/>
    </row>
    <row r="3" spans="1:4" ht="37.5" customHeight="1">
      <c r="A3" s="264" t="s">
        <v>310</v>
      </c>
      <c r="B3" s="264"/>
      <c r="C3" s="264"/>
      <c r="D3" s="264"/>
    </row>
    <row r="4" ht="23.25" customHeight="1" thickBot="1">
      <c r="D4" t="s">
        <v>234</v>
      </c>
    </row>
    <row r="5" spans="1:4" ht="24.75" customHeight="1" thickBot="1">
      <c r="A5" s="265" t="s">
        <v>254</v>
      </c>
      <c r="B5" s="265" t="s">
        <v>235</v>
      </c>
      <c r="C5" s="267" t="s">
        <v>457</v>
      </c>
      <c r="D5" s="265" t="s">
        <v>296</v>
      </c>
    </row>
    <row r="6" spans="1:4" ht="24.75" customHeight="1" thickBot="1">
      <c r="A6" s="265"/>
      <c r="B6" s="265"/>
      <c r="C6" s="268"/>
      <c r="D6" s="265"/>
    </row>
    <row r="7" spans="1:4" ht="74.25" customHeight="1" thickBot="1">
      <c r="A7" s="265"/>
      <c r="B7" s="265"/>
      <c r="C7" s="269"/>
      <c r="D7" s="265"/>
    </row>
    <row r="8" spans="1:4" ht="13.5" thickBot="1">
      <c r="A8" s="12">
        <v>1</v>
      </c>
      <c r="B8" s="12">
        <v>2</v>
      </c>
      <c r="C8" s="13">
        <v>4</v>
      </c>
      <c r="D8" s="13">
        <v>5</v>
      </c>
    </row>
    <row r="9" spans="1:4" ht="25.5" customHeight="1">
      <c r="A9" s="129" t="s">
        <v>215</v>
      </c>
      <c r="B9" s="127" t="s">
        <v>256</v>
      </c>
      <c r="C9" s="130">
        <v>0</v>
      </c>
      <c r="D9" s="130">
        <v>0</v>
      </c>
    </row>
    <row r="10" spans="1:4" ht="27.75" customHeight="1" hidden="1">
      <c r="A10" s="131" t="s">
        <v>258</v>
      </c>
      <c r="B10" s="128" t="s">
        <v>257</v>
      </c>
      <c r="C10" s="132">
        <v>0</v>
      </c>
      <c r="D10" s="132">
        <v>0</v>
      </c>
    </row>
    <row r="11" spans="1:4" ht="39" customHeight="1" hidden="1">
      <c r="A11" s="131" t="s">
        <v>259</v>
      </c>
      <c r="B11" s="128" t="s">
        <v>260</v>
      </c>
      <c r="C11" s="132">
        <v>0</v>
      </c>
      <c r="D11" s="132">
        <v>0</v>
      </c>
    </row>
    <row r="12" spans="1:4" ht="42" customHeight="1">
      <c r="A12" s="133" t="s">
        <v>216</v>
      </c>
      <c r="B12" s="134" t="s">
        <v>261</v>
      </c>
      <c r="C12" s="135">
        <v>0</v>
      </c>
      <c r="D12" s="135">
        <v>0</v>
      </c>
    </row>
    <row r="13" spans="1:4" ht="24.75" customHeight="1">
      <c r="A13" s="37" t="s">
        <v>217</v>
      </c>
      <c r="B13" s="35" t="s">
        <v>263</v>
      </c>
      <c r="C13" s="119">
        <v>0</v>
      </c>
      <c r="D13" s="119">
        <v>0</v>
      </c>
    </row>
    <row r="14" spans="1:4" ht="29.25" customHeight="1">
      <c r="A14" s="37"/>
      <c r="B14" s="120" t="s">
        <v>264</v>
      </c>
      <c r="C14" s="121">
        <f>SUM(C9:C13)</f>
        <v>0</v>
      </c>
      <c r="D14" s="121">
        <f>SUM(D9:D13)</f>
        <v>0</v>
      </c>
    </row>
    <row r="15" spans="3:4" ht="12.75">
      <c r="C15" s="7"/>
      <c r="D15" s="7"/>
    </row>
    <row r="16" spans="3:4" ht="12.75">
      <c r="C16" s="7"/>
      <c r="D16" s="7"/>
    </row>
    <row r="17" spans="3:4" ht="12.75">
      <c r="C17" s="7"/>
      <c r="D17" s="7"/>
    </row>
    <row r="18" spans="3:4" ht="12.75">
      <c r="C18" s="7"/>
      <c r="D18" s="7"/>
    </row>
    <row r="19" spans="3:4" ht="12.75">
      <c r="C19" s="7"/>
      <c r="D19" s="7"/>
    </row>
    <row r="20" spans="3:4" ht="12.75">
      <c r="C20" s="7"/>
      <c r="D20" s="7"/>
    </row>
    <row r="21" spans="3:4" ht="12.75">
      <c r="C21" s="7"/>
      <c r="D21" s="7"/>
    </row>
    <row r="22" spans="3:4" ht="12.75">
      <c r="C22" s="7"/>
      <c r="D22" s="7"/>
    </row>
    <row r="23" spans="3:4" ht="12.75">
      <c r="C23" s="7"/>
      <c r="D23" s="7"/>
    </row>
    <row r="24" spans="3:4" ht="12.75">
      <c r="C24" s="7"/>
      <c r="D24" s="7"/>
    </row>
    <row r="25" spans="3:4" ht="12.75">
      <c r="C25" s="7"/>
      <c r="D25" s="7"/>
    </row>
    <row r="26" spans="3:4" ht="12.75">
      <c r="C26" s="7"/>
      <c r="D26" s="7"/>
    </row>
    <row r="27" spans="3:4" ht="12.75">
      <c r="C27" s="7"/>
      <c r="D27" s="7"/>
    </row>
    <row r="28" spans="3:4" ht="12.75">
      <c r="C28" s="7"/>
      <c r="D28" s="7"/>
    </row>
    <row r="29" spans="3:4" ht="12.75">
      <c r="C29" s="7"/>
      <c r="D29" s="7"/>
    </row>
    <row r="30" spans="3:4" ht="12.75">
      <c r="C30" s="7"/>
      <c r="D30" s="7"/>
    </row>
    <row r="31" spans="3:4" ht="12.75">
      <c r="C31" s="7"/>
      <c r="D31" s="7"/>
    </row>
    <row r="32" spans="3:4" ht="12.75">
      <c r="C32" s="7"/>
      <c r="D32" s="7"/>
    </row>
    <row r="33" spans="3:4" ht="12.75">
      <c r="C33" s="7"/>
      <c r="D33" s="7"/>
    </row>
    <row r="34" spans="3:4" ht="12.75">
      <c r="C34" s="7"/>
      <c r="D34" s="7"/>
    </row>
    <row r="35" spans="3:4" ht="12.75">
      <c r="C35" s="7"/>
      <c r="D35" s="7"/>
    </row>
    <row r="36" spans="3:4" ht="12.75">
      <c r="C36" s="7"/>
      <c r="D36" s="7"/>
    </row>
    <row r="37" spans="3:4" ht="12.75">
      <c r="C37" s="7"/>
      <c r="D37" s="7"/>
    </row>
    <row r="38" spans="3:4" ht="12.75">
      <c r="C38" s="7"/>
      <c r="D38" s="7"/>
    </row>
    <row r="39" spans="3:4" ht="12.75">
      <c r="C39" s="7"/>
      <c r="D39" s="7"/>
    </row>
    <row r="40" spans="3:4" ht="12.75">
      <c r="C40" s="7"/>
      <c r="D40" s="7"/>
    </row>
    <row r="41" spans="3:4" ht="12.75">
      <c r="C41" s="7"/>
      <c r="D41" s="7"/>
    </row>
    <row r="42" spans="3:4" ht="12.75">
      <c r="C42" s="7"/>
      <c r="D42" s="7"/>
    </row>
    <row r="43" spans="3:4" ht="12.75">
      <c r="C43" s="7"/>
      <c r="D43" s="7"/>
    </row>
    <row r="44" spans="3:4" ht="12.75">
      <c r="C44" s="7"/>
      <c r="D44" s="7"/>
    </row>
    <row r="45" spans="3:4" ht="12.75">
      <c r="C45" s="7"/>
      <c r="D45" s="7"/>
    </row>
    <row r="46" spans="3:4" ht="12.75">
      <c r="C46" s="7"/>
      <c r="D46" s="7"/>
    </row>
    <row r="47" spans="3:4" ht="12.75">
      <c r="C47" s="7"/>
      <c r="D47" s="7"/>
    </row>
    <row r="48" spans="3:4" ht="12.75">
      <c r="C48" s="7"/>
      <c r="D48" s="7"/>
    </row>
    <row r="49" spans="3:4" ht="12.75">
      <c r="C49" s="7"/>
      <c r="D49" s="7"/>
    </row>
    <row r="50" spans="3:4" ht="12.75">
      <c r="C50" s="7"/>
      <c r="D50" s="7"/>
    </row>
    <row r="51" spans="3:4" ht="12.75">
      <c r="C51" s="7"/>
      <c r="D51" s="7"/>
    </row>
    <row r="52" spans="3:4" ht="12.75">
      <c r="C52" s="7"/>
      <c r="D52" s="7"/>
    </row>
    <row r="53" spans="3:4" ht="12.75">
      <c r="C53" s="7"/>
      <c r="D53" s="7"/>
    </row>
    <row r="54" spans="3:4" ht="12.75">
      <c r="C54" s="7"/>
      <c r="D54" s="7"/>
    </row>
    <row r="55" spans="3:4" ht="12.75">
      <c r="C55" s="7"/>
      <c r="D55" s="7"/>
    </row>
    <row r="56" spans="3:4" ht="12.75">
      <c r="C56" s="7"/>
      <c r="D56" s="7"/>
    </row>
    <row r="57" spans="3:4" ht="12.75">
      <c r="C57" s="7"/>
      <c r="D57" s="7"/>
    </row>
    <row r="58" spans="3:4" ht="12.75">
      <c r="C58" s="7"/>
      <c r="D58" s="7"/>
    </row>
    <row r="59" spans="3:4" ht="12.75">
      <c r="C59" s="7"/>
      <c r="D59" s="7"/>
    </row>
    <row r="60" spans="3:4" ht="12.75">
      <c r="C60" s="7"/>
      <c r="D60" s="7"/>
    </row>
    <row r="61" spans="3:4" ht="12.75">
      <c r="C61" s="7"/>
      <c r="D61" s="7"/>
    </row>
    <row r="62" spans="3:4" ht="12.75">
      <c r="C62" s="7"/>
      <c r="D62" s="7"/>
    </row>
    <row r="63" spans="3:4" ht="12.75">
      <c r="C63" s="7"/>
      <c r="D63" s="7"/>
    </row>
    <row r="64" spans="3:4" ht="12.75">
      <c r="C64" s="7"/>
      <c r="D64" s="7"/>
    </row>
    <row r="65" spans="3:4" ht="12.75">
      <c r="C65" s="7"/>
      <c r="D65" s="7"/>
    </row>
    <row r="66" spans="3:4" ht="12.75">
      <c r="C66" s="7"/>
      <c r="D66" s="7"/>
    </row>
    <row r="67" spans="3:4" ht="12.75">
      <c r="C67" s="7"/>
      <c r="D67" s="7"/>
    </row>
    <row r="68" spans="3:4" ht="12.75">
      <c r="C68" s="7"/>
      <c r="D68" s="7"/>
    </row>
    <row r="69" spans="3:4" ht="12.75">
      <c r="C69" s="7"/>
      <c r="D69" s="7"/>
    </row>
    <row r="70" spans="3:4" ht="12.75">
      <c r="C70" s="7"/>
      <c r="D70" s="7"/>
    </row>
    <row r="71" spans="3:4" ht="12.75">
      <c r="C71" s="7"/>
      <c r="D71" s="7"/>
    </row>
    <row r="72" spans="3:4" ht="12.75">
      <c r="C72" s="7"/>
      <c r="D72" s="7"/>
    </row>
    <row r="73" spans="3:4" ht="12.75">
      <c r="C73" s="7"/>
      <c r="D73" s="7"/>
    </row>
    <row r="74" spans="3:4" ht="12.75">
      <c r="C74" s="7"/>
      <c r="D74" s="7"/>
    </row>
    <row r="75" spans="3:4" ht="12.75">
      <c r="C75" s="7"/>
      <c r="D75" s="7"/>
    </row>
    <row r="76" spans="3:4" ht="12.75">
      <c r="C76" s="7"/>
      <c r="D76" s="7"/>
    </row>
    <row r="77" spans="3:4" ht="12.75">
      <c r="C77" s="7"/>
      <c r="D77" s="7"/>
    </row>
    <row r="78" spans="3:4" ht="12.75">
      <c r="C78" s="7"/>
      <c r="D78" s="7"/>
    </row>
    <row r="79" spans="3:4" ht="12.75">
      <c r="C79" s="7"/>
      <c r="D79" s="7"/>
    </row>
    <row r="80" spans="3:4" ht="12.75">
      <c r="C80" s="7"/>
      <c r="D80" s="7"/>
    </row>
    <row r="81" spans="3:4" ht="12.75">
      <c r="C81" s="7"/>
      <c r="D81" s="7"/>
    </row>
    <row r="82" spans="3:4" ht="12.75">
      <c r="C82" s="7"/>
      <c r="D82" s="7"/>
    </row>
    <row r="83" spans="3:4" ht="12.75">
      <c r="C83" s="7"/>
      <c r="D83" s="7"/>
    </row>
    <row r="84" spans="3:4" ht="12.75">
      <c r="C84" s="7"/>
      <c r="D84" s="7"/>
    </row>
    <row r="85" spans="3:4" ht="12.75">
      <c r="C85" s="7"/>
      <c r="D85" s="7"/>
    </row>
    <row r="86" spans="3:4" ht="12.75">
      <c r="C86" s="7"/>
      <c r="D86" s="7"/>
    </row>
    <row r="87" spans="3:4" ht="12.75">
      <c r="C87" s="7"/>
      <c r="D87" s="7"/>
    </row>
    <row r="88" spans="3:4" ht="12.75">
      <c r="C88" s="7"/>
      <c r="D88" s="7"/>
    </row>
    <row r="89" spans="3:4" ht="12.75">
      <c r="C89" s="7"/>
      <c r="D89" s="7"/>
    </row>
    <row r="90" spans="3:4" ht="12.75">
      <c r="C90" s="7"/>
      <c r="D90" s="7"/>
    </row>
    <row r="91" spans="3:4" ht="12.75">
      <c r="C91" s="7"/>
      <c r="D91" s="7"/>
    </row>
    <row r="92" spans="3:4" ht="12.75">
      <c r="C92" s="7"/>
      <c r="D92" s="7"/>
    </row>
    <row r="93" spans="3:4" ht="12.75">
      <c r="C93" s="7"/>
      <c r="D93" s="7"/>
    </row>
    <row r="94" spans="3:4" ht="12.75">
      <c r="C94" s="7"/>
      <c r="D94" s="7"/>
    </row>
    <row r="95" spans="3:4" ht="12.75">
      <c r="C95" s="7"/>
      <c r="D95" s="7"/>
    </row>
    <row r="96" spans="3:4" ht="12.75">
      <c r="C96" s="7"/>
      <c r="D96" s="7"/>
    </row>
    <row r="97" spans="3:4" ht="12.75">
      <c r="C97" s="7"/>
      <c r="D97" s="7"/>
    </row>
    <row r="98" spans="3:4" ht="12.75">
      <c r="C98" s="7"/>
      <c r="D98" s="7"/>
    </row>
    <row r="99" spans="3:4" ht="12.75">
      <c r="C99" s="7"/>
      <c r="D99" s="7"/>
    </row>
    <row r="100" spans="3:4" ht="12.75">
      <c r="C100" s="7"/>
      <c r="D100" s="7"/>
    </row>
    <row r="101" spans="3:4" ht="12.75">
      <c r="C101" s="7"/>
      <c r="D101" s="7"/>
    </row>
    <row r="102" spans="3:4" ht="12.75">
      <c r="C102" s="7"/>
      <c r="D102" s="7"/>
    </row>
    <row r="103" spans="3:4" ht="12.75">
      <c r="C103" s="7"/>
      <c r="D103" s="7"/>
    </row>
    <row r="104" spans="3:4" ht="12.75">
      <c r="C104" s="7"/>
      <c r="D104" s="7"/>
    </row>
    <row r="105" spans="3:4" ht="12.75">
      <c r="C105" s="7"/>
      <c r="D105" s="7"/>
    </row>
    <row r="106" spans="3:4" ht="12.75">
      <c r="C106" s="7"/>
      <c r="D106" s="7"/>
    </row>
    <row r="107" spans="3:4" ht="12.75">
      <c r="C107" s="7"/>
      <c r="D107" s="7"/>
    </row>
    <row r="108" spans="3:4" ht="12.75">
      <c r="C108" s="7"/>
      <c r="D108" s="7"/>
    </row>
    <row r="109" spans="3:4" ht="12.75">
      <c r="C109" s="7"/>
      <c r="D109" s="7"/>
    </row>
    <row r="110" spans="3:4" ht="12.75">
      <c r="C110" s="7"/>
      <c r="D110" s="7"/>
    </row>
    <row r="111" spans="3:4" ht="12.75">
      <c r="C111" s="7"/>
      <c r="D111" s="7"/>
    </row>
    <row r="112" spans="3:4" ht="12.75">
      <c r="C112" s="7"/>
      <c r="D112" s="7"/>
    </row>
    <row r="113" spans="3:4" ht="12.75">
      <c r="C113" s="7"/>
      <c r="D113" s="7"/>
    </row>
    <row r="114" spans="3:4" ht="12.75">
      <c r="C114" s="7"/>
      <c r="D114" s="7"/>
    </row>
    <row r="115" spans="3:4" ht="12.75">
      <c r="C115" s="7"/>
      <c r="D115" s="7"/>
    </row>
    <row r="116" spans="3:4" ht="12.75">
      <c r="C116" s="7"/>
      <c r="D116" s="7"/>
    </row>
    <row r="117" spans="3:4" ht="12.75">
      <c r="C117" s="7"/>
      <c r="D117" s="7"/>
    </row>
    <row r="118" spans="3:4" ht="12.75">
      <c r="C118" s="7"/>
      <c r="D118" s="7"/>
    </row>
    <row r="119" spans="3:4" ht="12.75">
      <c r="C119" s="7"/>
      <c r="D119" s="7"/>
    </row>
    <row r="120" spans="3:4" ht="12.75">
      <c r="C120" s="8"/>
      <c r="D120" s="8"/>
    </row>
  </sheetData>
  <sheetProtection/>
  <mergeCells count="7">
    <mergeCell ref="C1:D1"/>
    <mergeCell ref="C2:D2"/>
    <mergeCell ref="A3:D3"/>
    <mergeCell ref="A5:A7"/>
    <mergeCell ref="B5:B7"/>
    <mergeCell ref="C5:C7"/>
    <mergeCell ref="D5:D7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33.625" style="0" customWidth="1"/>
    <col min="2" max="2" width="18.00390625" style="0" customWidth="1"/>
    <col min="3" max="3" width="17.00390625" style="0" customWidth="1"/>
    <col min="4" max="4" width="17.25390625" style="0" customWidth="1"/>
    <col min="5" max="5" width="16.375" style="0" customWidth="1"/>
    <col min="6" max="6" width="18.00390625" style="0" customWidth="1"/>
    <col min="7" max="7" width="9.75390625" style="0" customWidth="1"/>
  </cols>
  <sheetData>
    <row r="1" spans="1:6" ht="54.75" customHeight="1">
      <c r="A1" s="72"/>
      <c r="B1" s="73"/>
      <c r="C1" s="73"/>
      <c r="D1" s="73"/>
      <c r="E1" s="295" t="s">
        <v>312</v>
      </c>
      <c r="F1" s="296"/>
    </row>
    <row r="3" spans="1:6" ht="15">
      <c r="A3" s="80" t="s">
        <v>28</v>
      </c>
      <c r="B3" s="73"/>
      <c r="C3" s="73"/>
      <c r="D3" s="73"/>
      <c r="E3" s="73"/>
      <c r="F3" s="73"/>
    </row>
    <row r="4" ht="15.75">
      <c r="C4" s="74"/>
    </row>
    <row r="5" spans="1:6" ht="12.75">
      <c r="A5" s="75" t="s">
        <v>439</v>
      </c>
      <c r="B5" s="73"/>
      <c r="C5" s="73"/>
      <c r="D5" s="73"/>
      <c r="E5" s="73"/>
      <c r="F5" s="73"/>
    </row>
    <row r="6" spans="1:6" ht="12.75">
      <c r="A6" s="75"/>
      <c r="B6" s="73"/>
      <c r="C6" s="73"/>
      <c r="D6" s="73"/>
      <c r="E6" s="73"/>
      <c r="F6" s="73" t="s">
        <v>438</v>
      </c>
    </row>
    <row r="7" spans="1:8" ht="45" customHeight="1">
      <c r="A7" s="204" t="s">
        <v>280</v>
      </c>
      <c r="B7" s="117" t="s">
        <v>447</v>
      </c>
      <c r="C7" s="117" t="s">
        <v>24</v>
      </c>
      <c r="D7" s="117" t="s">
        <v>25</v>
      </c>
      <c r="E7" s="117" t="s">
        <v>26</v>
      </c>
      <c r="F7" s="76" t="s">
        <v>440</v>
      </c>
      <c r="H7" s="157"/>
    </row>
    <row r="8" spans="1:6" ht="43.5" customHeight="1">
      <c r="A8" s="77" t="s">
        <v>441</v>
      </c>
      <c r="B8" s="79">
        <v>0</v>
      </c>
      <c r="C8" s="79">
        <v>0</v>
      </c>
      <c r="D8" s="79">
        <v>0</v>
      </c>
      <c r="E8" s="79">
        <f>B8-D8</f>
        <v>0</v>
      </c>
      <c r="F8" s="79">
        <v>0</v>
      </c>
    </row>
    <row r="9" spans="1:6" ht="75" customHeight="1">
      <c r="A9" s="77" t="s">
        <v>442</v>
      </c>
      <c r="B9" s="79">
        <v>0</v>
      </c>
      <c r="C9" s="79">
        <v>0</v>
      </c>
      <c r="D9" s="79">
        <v>0</v>
      </c>
      <c r="E9" s="79">
        <v>0</v>
      </c>
      <c r="F9" s="79">
        <v>0</v>
      </c>
    </row>
    <row r="10" spans="1:6" ht="16.5">
      <c r="A10" s="78" t="s">
        <v>443</v>
      </c>
      <c r="B10" s="79">
        <v>0</v>
      </c>
      <c r="C10" s="79">
        <v>0</v>
      </c>
      <c r="D10" s="79">
        <v>0</v>
      </c>
      <c r="E10" s="79">
        <v>0</v>
      </c>
      <c r="F10" s="79">
        <v>0</v>
      </c>
    </row>
    <row r="11" spans="1:6" ht="16.5">
      <c r="A11" s="78" t="s">
        <v>444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</row>
    <row r="12" spans="1:6" ht="16.5">
      <c r="A12" s="78" t="s">
        <v>445</v>
      </c>
      <c r="B12" s="79">
        <v>0</v>
      </c>
      <c r="C12" s="79">
        <v>0</v>
      </c>
      <c r="D12" s="79">
        <v>0</v>
      </c>
      <c r="E12" s="79">
        <v>0</v>
      </c>
      <c r="F12" s="79">
        <v>0</v>
      </c>
    </row>
    <row r="13" spans="1:6" ht="16.5">
      <c r="A13" s="78" t="s">
        <v>446</v>
      </c>
      <c r="B13" s="79">
        <f>B8+B9</f>
        <v>0</v>
      </c>
      <c r="C13" s="79">
        <f>C9+C10</f>
        <v>0</v>
      </c>
      <c r="D13" s="79">
        <f>D8+D9</f>
        <v>0</v>
      </c>
      <c r="E13" s="79">
        <f>B13+C13-D13</f>
        <v>0</v>
      </c>
      <c r="F13" s="79">
        <v>0</v>
      </c>
    </row>
    <row r="14" spans="1:6" ht="55.5" customHeight="1">
      <c r="A14" s="77" t="s">
        <v>27</v>
      </c>
      <c r="B14" s="292">
        <f>E13</f>
        <v>0</v>
      </c>
      <c r="C14" s="293"/>
      <c r="D14" s="293"/>
      <c r="E14" s="293"/>
      <c r="F14" s="294"/>
    </row>
    <row r="16" spans="1:6" ht="15">
      <c r="A16" s="80" t="s">
        <v>510</v>
      </c>
      <c r="B16" s="73"/>
      <c r="C16" s="73"/>
      <c r="D16" s="73"/>
      <c r="E16" s="73"/>
      <c r="F16" s="73"/>
    </row>
    <row r="17" ht="15.75">
      <c r="C17" s="74"/>
    </row>
    <row r="18" spans="1:6" ht="12.75">
      <c r="A18" s="75" t="s">
        <v>439</v>
      </c>
      <c r="B18" s="73"/>
      <c r="C18" s="73"/>
      <c r="D18" s="73"/>
      <c r="E18" s="73"/>
      <c r="F18" s="73"/>
    </row>
    <row r="19" spans="1:6" ht="12.75">
      <c r="A19" s="75"/>
      <c r="B19" s="73"/>
      <c r="C19" s="73"/>
      <c r="D19" s="73"/>
      <c r="E19" s="73"/>
      <c r="F19" s="73" t="s">
        <v>438</v>
      </c>
    </row>
    <row r="20" spans="1:6" ht="45" customHeight="1">
      <c r="A20" s="204" t="s">
        <v>280</v>
      </c>
      <c r="B20" s="117" t="s">
        <v>26</v>
      </c>
      <c r="C20" s="117" t="s">
        <v>511</v>
      </c>
      <c r="D20" s="117" t="s">
        <v>512</v>
      </c>
      <c r="E20" s="117" t="s">
        <v>513</v>
      </c>
      <c r="F20" s="76" t="s">
        <v>440</v>
      </c>
    </row>
    <row r="21" spans="1:6" ht="43.5" customHeight="1">
      <c r="A21" s="77" t="s">
        <v>441</v>
      </c>
      <c r="B21" s="79">
        <v>0</v>
      </c>
      <c r="C21" s="79">
        <v>0</v>
      </c>
      <c r="D21" s="79">
        <v>0</v>
      </c>
      <c r="E21" s="79">
        <f>B21-D21</f>
        <v>0</v>
      </c>
      <c r="F21" s="79">
        <v>0</v>
      </c>
    </row>
    <row r="22" spans="1:6" ht="75" customHeight="1">
      <c r="A22" s="77" t="s">
        <v>442</v>
      </c>
      <c r="B22" s="79">
        <v>0</v>
      </c>
      <c r="C22" s="79">
        <v>0</v>
      </c>
      <c r="D22" s="79">
        <v>0</v>
      </c>
      <c r="E22" s="79">
        <v>0</v>
      </c>
      <c r="F22" s="79">
        <v>0</v>
      </c>
    </row>
    <row r="23" spans="1:6" ht="16.5">
      <c r="A23" s="78" t="s">
        <v>443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</row>
    <row r="24" spans="1:6" ht="16.5">
      <c r="A24" s="78" t="s">
        <v>444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</row>
    <row r="25" spans="1:6" ht="16.5">
      <c r="A25" s="78" t="s">
        <v>445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</row>
    <row r="26" spans="1:6" ht="16.5">
      <c r="A26" s="78" t="s">
        <v>446</v>
      </c>
      <c r="B26" s="79">
        <f>B21+B22</f>
        <v>0</v>
      </c>
      <c r="C26" s="79">
        <f>C22+C23</f>
        <v>0</v>
      </c>
      <c r="D26" s="79">
        <f>D21+D22</f>
        <v>0</v>
      </c>
      <c r="E26" s="79">
        <f>B26+C26-D26</f>
        <v>0</v>
      </c>
      <c r="F26" s="79">
        <v>0</v>
      </c>
    </row>
    <row r="27" spans="1:6" ht="55.5" customHeight="1">
      <c r="A27" s="77" t="s">
        <v>514</v>
      </c>
      <c r="B27" s="292">
        <f>E26</f>
        <v>0</v>
      </c>
      <c r="C27" s="293"/>
      <c r="D27" s="293"/>
      <c r="E27" s="293"/>
      <c r="F27" s="294"/>
    </row>
    <row r="29" spans="1:6" ht="15">
      <c r="A29" s="80" t="s">
        <v>313</v>
      </c>
      <c r="B29" s="73"/>
      <c r="C29" s="73"/>
      <c r="D29" s="73"/>
      <c r="E29" s="73"/>
      <c r="F29" s="73"/>
    </row>
    <row r="30" ht="15.75">
      <c r="C30" s="74"/>
    </row>
    <row r="31" spans="1:6" ht="12.75">
      <c r="A31" s="75" t="s">
        <v>439</v>
      </c>
      <c r="B31" s="73"/>
      <c r="C31" s="73"/>
      <c r="D31" s="73"/>
      <c r="E31" s="73"/>
      <c r="F31" s="73"/>
    </row>
    <row r="32" spans="1:6" ht="12.75">
      <c r="A32" s="75"/>
      <c r="B32" s="73"/>
      <c r="C32" s="73"/>
      <c r="D32" s="73"/>
      <c r="E32" s="73"/>
      <c r="F32" s="73" t="s">
        <v>438</v>
      </c>
    </row>
    <row r="33" spans="1:6" ht="45" customHeight="1">
      <c r="A33" s="204" t="s">
        <v>280</v>
      </c>
      <c r="B33" s="117" t="s">
        <v>513</v>
      </c>
      <c r="C33" s="117" t="s">
        <v>314</v>
      </c>
      <c r="D33" s="117" t="s">
        <v>315</v>
      </c>
      <c r="E33" s="117" t="s">
        <v>316</v>
      </c>
      <c r="F33" s="76" t="s">
        <v>440</v>
      </c>
    </row>
    <row r="34" spans="1:6" ht="43.5" customHeight="1">
      <c r="A34" s="77" t="s">
        <v>441</v>
      </c>
      <c r="B34" s="79">
        <v>0</v>
      </c>
      <c r="C34" s="79">
        <v>0</v>
      </c>
      <c r="D34" s="79">
        <v>0</v>
      </c>
      <c r="E34" s="79">
        <f>B34-D34</f>
        <v>0</v>
      </c>
      <c r="F34" s="79">
        <v>0</v>
      </c>
    </row>
    <row r="35" spans="1:6" ht="75" customHeight="1">
      <c r="A35" s="77" t="s">
        <v>442</v>
      </c>
      <c r="B35" s="79">
        <v>0</v>
      </c>
      <c r="C35" s="79">
        <v>0</v>
      </c>
      <c r="D35" s="79">
        <v>0</v>
      </c>
      <c r="E35" s="79">
        <v>0</v>
      </c>
      <c r="F35" s="79">
        <v>0</v>
      </c>
    </row>
    <row r="36" spans="1:6" ht="16.5">
      <c r="A36" s="78" t="s">
        <v>443</v>
      </c>
      <c r="B36" s="79">
        <v>0</v>
      </c>
      <c r="C36" s="79">
        <v>0</v>
      </c>
      <c r="D36" s="79">
        <v>0</v>
      </c>
      <c r="E36" s="79">
        <v>0</v>
      </c>
      <c r="F36" s="79">
        <v>0</v>
      </c>
    </row>
    <row r="37" spans="1:6" ht="16.5">
      <c r="A37" s="78" t="s">
        <v>444</v>
      </c>
      <c r="B37" s="79">
        <v>0</v>
      </c>
      <c r="C37" s="79">
        <v>0</v>
      </c>
      <c r="D37" s="79">
        <v>0</v>
      </c>
      <c r="E37" s="79">
        <v>0</v>
      </c>
      <c r="F37" s="79">
        <v>0</v>
      </c>
    </row>
    <row r="38" spans="1:6" ht="16.5">
      <c r="A38" s="78" t="s">
        <v>445</v>
      </c>
      <c r="B38" s="79">
        <v>0</v>
      </c>
      <c r="C38" s="79">
        <v>0</v>
      </c>
      <c r="D38" s="79">
        <v>0</v>
      </c>
      <c r="E38" s="79">
        <v>0</v>
      </c>
      <c r="F38" s="79">
        <v>0</v>
      </c>
    </row>
    <row r="39" spans="1:6" ht="16.5">
      <c r="A39" s="78" t="s">
        <v>446</v>
      </c>
      <c r="B39" s="79">
        <f>B34+B35</f>
        <v>0</v>
      </c>
      <c r="C39" s="79">
        <f>C35+C36</f>
        <v>0</v>
      </c>
      <c r="D39" s="79">
        <f>D34+D35</f>
        <v>0</v>
      </c>
      <c r="E39" s="79">
        <f>B39+C39-D39</f>
        <v>0</v>
      </c>
      <c r="F39" s="79">
        <v>0</v>
      </c>
    </row>
    <row r="40" spans="1:6" ht="55.5" customHeight="1">
      <c r="A40" s="77" t="s">
        <v>317</v>
      </c>
      <c r="B40" s="292">
        <f>E39</f>
        <v>0</v>
      </c>
      <c r="C40" s="293"/>
      <c r="D40" s="293"/>
      <c r="E40" s="293"/>
      <c r="F40" s="294"/>
    </row>
  </sheetData>
  <sheetProtection/>
  <mergeCells count="4">
    <mergeCell ref="B14:F14"/>
    <mergeCell ref="B27:F27"/>
    <mergeCell ref="B40:F40"/>
    <mergeCell ref="E1:F1"/>
  </mergeCells>
  <printOptions/>
  <pageMargins left="0.7480314960629921" right="0.15748031496062992" top="0.5905511811023623" bottom="0.3937007874015748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="60" zoomScaleNormal="70" zoomScalePageLayoutView="0" workbookViewId="0" topLeftCell="A1">
      <selection activeCell="C6" sqref="C6"/>
    </sheetView>
  </sheetViews>
  <sheetFormatPr defaultColWidth="8.875" defaultRowHeight="12.75"/>
  <cols>
    <col min="1" max="1" width="16.125" style="46" customWidth="1"/>
    <col min="2" max="2" width="39.25390625" style="45" customWidth="1"/>
    <col min="3" max="3" width="88.75390625" style="47" customWidth="1"/>
    <col min="4" max="4" width="15.125" style="70" hidden="1" customWidth="1"/>
    <col min="5" max="5" width="2.875" style="70" hidden="1" customWidth="1"/>
    <col min="6" max="6" width="22.00390625" style="70" customWidth="1"/>
    <col min="7" max="7" width="22.25390625" style="70" customWidth="1"/>
    <col min="8" max="16384" width="8.875" style="67" customWidth="1"/>
  </cols>
  <sheetData>
    <row r="1" spans="1:7" s="66" customFormat="1" ht="127.5" customHeight="1">
      <c r="A1" s="46"/>
      <c r="B1" s="45"/>
      <c r="C1" s="47"/>
      <c r="D1" s="253"/>
      <c r="E1" s="253"/>
      <c r="F1" s="254" t="s">
        <v>285</v>
      </c>
      <c r="G1" s="254"/>
    </row>
    <row r="2" spans="1:7" ht="65.25" customHeight="1" thickBot="1">
      <c r="A2" s="255" t="s">
        <v>286</v>
      </c>
      <c r="B2" s="255"/>
      <c r="C2" s="255"/>
      <c r="D2" s="255"/>
      <c r="E2" s="255"/>
      <c r="F2" s="255"/>
      <c r="G2" s="255"/>
    </row>
    <row r="3" spans="1:7" s="68" customFormat="1" ht="21" customHeight="1">
      <c r="A3" s="256" t="s">
        <v>418</v>
      </c>
      <c r="B3" s="258" t="s">
        <v>419</v>
      </c>
      <c r="C3" s="260" t="s">
        <v>235</v>
      </c>
      <c r="D3" s="241" t="s">
        <v>355</v>
      </c>
      <c r="E3" s="243" t="s">
        <v>356</v>
      </c>
      <c r="F3" s="258" t="s">
        <v>355</v>
      </c>
      <c r="G3" s="262" t="s">
        <v>356</v>
      </c>
    </row>
    <row r="4" spans="1:7" s="69" customFormat="1" ht="182.25" customHeight="1" thickBot="1">
      <c r="A4" s="257"/>
      <c r="B4" s="259"/>
      <c r="C4" s="261"/>
      <c r="D4" s="242"/>
      <c r="E4" s="244"/>
      <c r="F4" s="259"/>
      <c r="G4" s="263"/>
    </row>
    <row r="5" spans="1:7" ht="48.75" customHeight="1">
      <c r="A5" s="84" t="s">
        <v>225</v>
      </c>
      <c r="B5" s="85"/>
      <c r="C5" s="85" t="s">
        <v>406</v>
      </c>
      <c r="D5" s="86">
        <v>4027064190</v>
      </c>
      <c r="E5" s="86">
        <v>402701001</v>
      </c>
      <c r="F5" s="86">
        <v>4003005702</v>
      </c>
      <c r="G5" s="87">
        <v>400301001</v>
      </c>
    </row>
    <row r="6" spans="1:7" ht="63.75" customHeight="1">
      <c r="A6" s="99" t="s">
        <v>225</v>
      </c>
      <c r="B6" s="88" t="s">
        <v>255</v>
      </c>
      <c r="C6" s="92" t="s">
        <v>256</v>
      </c>
      <c r="D6" s="100"/>
      <c r="E6" s="101"/>
      <c r="F6" s="102"/>
      <c r="G6" s="103"/>
    </row>
    <row r="7" spans="1:7" ht="66" customHeight="1">
      <c r="A7" s="99" t="s">
        <v>225</v>
      </c>
      <c r="B7" s="88" t="s">
        <v>258</v>
      </c>
      <c r="C7" s="104" t="s">
        <v>257</v>
      </c>
      <c r="D7" s="100"/>
      <c r="E7" s="101"/>
      <c r="F7" s="102"/>
      <c r="G7" s="103"/>
    </row>
    <row r="8" spans="1:7" ht="76.5" customHeight="1">
      <c r="A8" s="99" t="s">
        <v>225</v>
      </c>
      <c r="B8" s="105" t="s">
        <v>599</v>
      </c>
      <c r="C8" s="106" t="s">
        <v>260</v>
      </c>
      <c r="D8" s="100"/>
      <c r="E8" s="101"/>
      <c r="F8" s="102"/>
      <c r="G8" s="103"/>
    </row>
    <row r="9" spans="1:7" ht="71.25" customHeight="1">
      <c r="A9" s="99" t="s">
        <v>225</v>
      </c>
      <c r="B9" s="105" t="s">
        <v>600</v>
      </c>
      <c r="C9" s="106" t="s">
        <v>261</v>
      </c>
      <c r="D9" s="100"/>
      <c r="E9" s="101"/>
      <c r="F9" s="102"/>
      <c r="G9" s="103"/>
    </row>
    <row r="10" spans="1:7" s="43" customFormat="1" ht="80.25" customHeight="1">
      <c r="A10" s="84" t="s">
        <v>420</v>
      </c>
      <c r="B10" s="85"/>
      <c r="C10" s="85" t="s">
        <v>421</v>
      </c>
      <c r="D10" s="86">
        <v>4027064190</v>
      </c>
      <c r="E10" s="86">
        <v>402701001</v>
      </c>
      <c r="F10" s="86">
        <v>4003027329</v>
      </c>
      <c r="G10" s="87">
        <v>400301001</v>
      </c>
    </row>
    <row r="11" spans="1:7" ht="54" customHeight="1">
      <c r="A11" s="99" t="s">
        <v>420</v>
      </c>
      <c r="B11" s="88" t="s">
        <v>262</v>
      </c>
      <c r="C11" s="104" t="s">
        <v>267</v>
      </c>
      <c r="D11" s="100"/>
      <c r="E11" s="101"/>
      <c r="F11" s="107"/>
      <c r="G11" s="108"/>
    </row>
    <row r="12" spans="1:7" ht="46.5" customHeight="1">
      <c r="A12" s="99" t="s">
        <v>420</v>
      </c>
      <c r="B12" s="88" t="s">
        <v>265</v>
      </c>
      <c r="C12" s="104" t="s">
        <v>266</v>
      </c>
      <c r="D12" s="100"/>
      <c r="E12" s="101"/>
      <c r="F12" s="107"/>
      <c r="G12" s="108"/>
    </row>
  </sheetData>
  <sheetProtection/>
  <mergeCells count="10">
    <mergeCell ref="D1:E1"/>
    <mergeCell ref="F1:G1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" right="0.25" top="0.75" bottom="0.75" header="0.3" footer="0.3"/>
  <pageSetup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7">
      <selection activeCell="D15" sqref="D15"/>
    </sheetView>
  </sheetViews>
  <sheetFormatPr defaultColWidth="9.00390625" defaultRowHeight="12.75"/>
  <cols>
    <col min="1" max="1" width="4.125" style="1" bestFit="1" customWidth="1"/>
    <col min="2" max="2" width="4.125" style="10" customWidth="1"/>
    <col min="3" max="3" width="50.75390625" style="1" customWidth="1"/>
    <col min="4" max="4" width="22.625" style="1" customWidth="1"/>
    <col min="5" max="16384" width="9.125" style="1" customWidth="1"/>
  </cols>
  <sheetData>
    <row r="1" spans="4:5" ht="79.5" customHeight="1">
      <c r="D1" s="142" t="s">
        <v>281</v>
      </c>
      <c r="E1" s="143"/>
    </row>
    <row r="3" spans="1:4" ht="37.5" customHeight="1">
      <c r="A3" s="264" t="s">
        <v>287</v>
      </c>
      <c r="B3" s="264"/>
      <c r="C3" s="264"/>
      <c r="D3" s="264"/>
    </row>
    <row r="4" spans="1:4" s="146" customFormat="1" ht="16.5" customHeight="1">
      <c r="A4" s="144"/>
      <c r="B4" s="144"/>
      <c r="C4" s="145"/>
      <c r="D4" s="145"/>
    </row>
    <row r="5" ht="13.5" thickBot="1"/>
    <row r="6" spans="1:4" ht="24.75" customHeight="1" thickBot="1">
      <c r="A6" s="265" t="s">
        <v>74</v>
      </c>
      <c r="B6" s="266" t="s">
        <v>465</v>
      </c>
      <c r="C6" s="265" t="s">
        <v>235</v>
      </c>
      <c r="D6" s="267" t="s">
        <v>23</v>
      </c>
    </row>
    <row r="7" spans="1:4" ht="24.75" customHeight="1" thickBot="1">
      <c r="A7" s="265"/>
      <c r="B7" s="266"/>
      <c r="C7" s="265"/>
      <c r="D7" s="268"/>
    </row>
    <row r="8" spans="1:4" ht="13.5" thickBot="1">
      <c r="A8" s="265"/>
      <c r="B8" s="266"/>
      <c r="C8" s="265"/>
      <c r="D8" s="269"/>
    </row>
    <row r="9" spans="1:4" ht="13.5" thickBot="1">
      <c r="A9" s="12">
        <v>1</v>
      </c>
      <c r="B9" s="147" t="s">
        <v>160</v>
      </c>
      <c r="C9" s="12">
        <v>3</v>
      </c>
      <c r="D9" s="12">
        <v>4</v>
      </c>
    </row>
    <row r="10" spans="1:5" ht="12.75">
      <c r="A10" s="148"/>
      <c r="B10" s="149"/>
      <c r="C10" s="150" t="s">
        <v>466</v>
      </c>
      <c r="D10" s="151">
        <f>D11+D16+D18+D20+D23+D33+D35+D37+D39+D41+D29</f>
        <v>62536927</v>
      </c>
      <c r="E10" s="152"/>
    </row>
    <row r="11" spans="1:5" ht="17.25" customHeight="1">
      <c r="A11" s="36" t="s">
        <v>156</v>
      </c>
      <c r="B11" s="27" t="s">
        <v>467</v>
      </c>
      <c r="C11" s="33" t="s">
        <v>159</v>
      </c>
      <c r="D11" s="34">
        <f>D12+D13+D14+D15</f>
        <v>12318652</v>
      </c>
      <c r="E11" s="152"/>
    </row>
    <row r="12" spans="1:5" ht="39" customHeight="1">
      <c r="A12" s="37" t="s">
        <v>156</v>
      </c>
      <c r="B12" s="28" t="s">
        <v>247</v>
      </c>
      <c r="C12" s="35" t="s">
        <v>182</v>
      </c>
      <c r="D12" s="31">
        <v>1027992</v>
      </c>
      <c r="E12" s="152"/>
    </row>
    <row r="13" spans="1:5" ht="51">
      <c r="A13" s="37" t="s">
        <v>156</v>
      </c>
      <c r="B13" s="28" t="s">
        <v>228</v>
      </c>
      <c r="C13" s="35" t="s">
        <v>238</v>
      </c>
      <c r="D13" s="31">
        <v>8193574</v>
      </c>
      <c r="E13" s="152"/>
    </row>
    <row r="14" spans="1:5" ht="12.75">
      <c r="A14" s="37" t="s">
        <v>156</v>
      </c>
      <c r="B14" s="28" t="s">
        <v>230</v>
      </c>
      <c r="C14" s="35" t="s">
        <v>170</v>
      </c>
      <c r="D14" s="31">
        <v>150000</v>
      </c>
      <c r="E14" s="152"/>
    </row>
    <row r="15" spans="1:5" ht="12.75">
      <c r="A15" s="37" t="s">
        <v>156</v>
      </c>
      <c r="B15" s="28" t="s">
        <v>269</v>
      </c>
      <c r="C15" s="35" t="s">
        <v>167</v>
      </c>
      <c r="D15" s="31">
        <v>2947086</v>
      </c>
      <c r="E15" s="152"/>
    </row>
    <row r="16" spans="1:5" ht="17.25" customHeight="1">
      <c r="A16" s="36" t="s">
        <v>155</v>
      </c>
      <c r="B16" s="27" t="s">
        <v>467</v>
      </c>
      <c r="C16" s="33" t="s">
        <v>181</v>
      </c>
      <c r="D16" s="34">
        <f>D17</f>
        <v>425092</v>
      </c>
      <c r="E16" s="152"/>
    </row>
    <row r="17" spans="1:5" ht="12.75">
      <c r="A17" s="37" t="s">
        <v>155</v>
      </c>
      <c r="B17" s="28" t="s">
        <v>157</v>
      </c>
      <c r="C17" s="35" t="s">
        <v>245</v>
      </c>
      <c r="D17" s="31">
        <v>425092</v>
      </c>
      <c r="E17" s="152"/>
    </row>
    <row r="18" spans="1:5" s="154" customFormat="1" ht="25.5">
      <c r="A18" s="36" t="s">
        <v>157</v>
      </c>
      <c r="B18" s="27" t="s">
        <v>467</v>
      </c>
      <c r="C18" s="33" t="s">
        <v>248</v>
      </c>
      <c r="D18" s="34">
        <f>D19</f>
        <v>100000</v>
      </c>
      <c r="E18" s="153"/>
    </row>
    <row r="19" spans="1:5" ht="38.25">
      <c r="A19" s="37" t="s">
        <v>157</v>
      </c>
      <c r="B19" s="28" t="s">
        <v>229</v>
      </c>
      <c r="C19" s="35" t="s">
        <v>468</v>
      </c>
      <c r="D19" s="31">
        <v>100000</v>
      </c>
      <c r="E19" s="152"/>
    </row>
    <row r="20" spans="1:5" ht="17.25" customHeight="1">
      <c r="A20" s="36" t="s">
        <v>228</v>
      </c>
      <c r="B20" s="27" t="s">
        <v>467</v>
      </c>
      <c r="C20" s="33" t="s">
        <v>250</v>
      </c>
      <c r="D20" s="34">
        <f>D21+D22</f>
        <v>8430074</v>
      </c>
      <c r="E20" s="152"/>
    </row>
    <row r="21" spans="1:5" ht="12.75">
      <c r="A21" s="37" t="s">
        <v>228</v>
      </c>
      <c r="B21" s="28" t="s">
        <v>229</v>
      </c>
      <c r="C21" s="35" t="s">
        <v>327</v>
      </c>
      <c r="D21" s="31">
        <v>8130074</v>
      </c>
      <c r="E21" s="152"/>
    </row>
    <row r="22" spans="1:5" ht="12.75">
      <c r="A22" s="37" t="s">
        <v>228</v>
      </c>
      <c r="B22" s="28" t="s">
        <v>83</v>
      </c>
      <c r="C22" s="35" t="s">
        <v>186</v>
      </c>
      <c r="D22" s="31">
        <v>300000</v>
      </c>
      <c r="E22" s="152"/>
    </row>
    <row r="23" spans="1:5" ht="17.25" customHeight="1">
      <c r="A23" s="36" t="s">
        <v>173</v>
      </c>
      <c r="B23" s="27" t="s">
        <v>467</v>
      </c>
      <c r="C23" s="33" t="s">
        <v>163</v>
      </c>
      <c r="D23" s="34">
        <f>SUM(D24:D26)</f>
        <v>20251762</v>
      </c>
      <c r="E23" s="152"/>
    </row>
    <row r="24" spans="1:5" ht="12.75">
      <c r="A24" s="37" t="s">
        <v>173</v>
      </c>
      <c r="B24" s="28" t="s">
        <v>156</v>
      </c>
      <c r="C24" s="35" t="s">
        <v>164</v>
      </c>
      <c r="D24" s="31">
        <v>1761550</v>
      </c>
      <c r="E24" s="152"/>
    </row>
    <row r="25" spans="1:5" ht="12.75">
      <c r="A25" s="37" t="s">
        <v>173</v>
      </c>
      <c r="B25" s="28" t="s">
        <v>155</v>
      </c>
      <c r="C25" s="35" t="s">
        <v>165</v>
      </c>
      <c r="D25" s="31">
        <v>11746016</v>
      </c>
      <c r="E25" s="152"/>
    </row>
    <row r="26" spans="1:5" ht="12.75">
      <c r="A26" s="37" t="s">
        <v>173</v>
      </c>
      <c r="B26" s="28" t="s">
        <v>157</v>
      </c>
      <c r="C26" s="35" t="s">
        <v>169</v>
      </c>
      <c r="D26" s="31">
        <v>6744196</v>
      </c>
      <c r="E26" s="152"/>
    </row>
    <row r="27" spans="1:5" ht="17.25" customHeight="1" hidden="1">
      <c r="A27" s="36" t="s">
        <v>469</v>
      </c>
      <c r="B27" s="27" t="s">
        <v>467</v>
      </c>
      <c r="C27" s="33" t="s">
        <v>48</v>
      </c>
      <c r="D27" s="34">
        <f>D28</f>
        <v>0</v>
      </c>
      <c r="E27" s="152"/>
    </row>
    <row r="28" spans="1:5" ht="25.5" hidden="1">
      <c r="A28" s="37" t="s">
        <v>469</v>
      </c>
      <c r="B28" s="28" t="s">
        <v>157</v>
      </c>
      <c r="C28" s="35" t="s">
        <v>49</v>
      </c>
      <c r="D28" s="31">
        <v>0</v>
      </c>
      <c r="E28" s="152"/>
    </row>
    <row r="29" spans="1:5" ht="18.75" customHeight="1">
      <c r="A29" s="36" t="s">
        <v>233</v>
      </c>
      <c r="B29" s="27" t="s">
        <v>467</v>
      </c>
      <c r="C29" s="33" t="s">
        <v>180</v>
      </c>
      <c r="D29" s="34">
        <f>SUM(D30:D32)</f>
        <v>70000</v>
      </c>
      <c r="E29" s="152"/>
    </row>
    <row r="30" spans="1:5" ht="12.75" hidden="1">
      <c r="A30" s="37" t="s">
        <v>233</v>
      </c>
      <c r="B30" s="28" t="s">
        <v>155</v>
      </c>
      <c r="C30" s="35" t="s">
        <v>52</v>
      </c>
      <c r="D30" s="31">
        <v>0</v>
      </c>
      <c r="E30" s="152"/>
    </row>
    <row r="31" spans="1:5" ht="12.75" hidden="1">
      <c r="A31" s="37" t="s">
        <v>233</v>
      </c>
      <c r="B31" s="28" t="s">
        <v>173</v>
      </c>
      <c r="C31" s="35" t="s">
        <v>54</v>
      </c>
      <c r="D31" s="31">
        <v>0</v>
      </c>
      <c r="E31" s="152"/>
    </row>
    <row r="32" spans="1:5" ht="12.75">
      <c r="A32" s="37" t="s">
        <v>233</v>
      </c>
      <c r="B32" s="28" t="s">
        <v>233</v>
      </c>
      <c r="C32" s="35" t="s">
        <v>56</v>
      </c>
      <c r="D32" s="31">
        <v>70000</v>
      </c>
      <c r="E32" s="152"/>
    </row>
    <row r="33" spans="1:5" ht="25.5">
      <c r="A33" s="36" t="s">
        <v>158</v>
      </c>
      <c r="B33" s="27" t="s">
        <v>467</v>
      </c>
      <c r="C33" s="33" t="s">
        <v>470</v>
      </c>
      <c r="D33" s="34">
        <f>D34</f>
        <v>10065630</v>
      </c>
      <c r="E33" s="152"/>
    </row>
    <row r="34" spans="1:5" ht="12.75">
      <c r="A34" s="37" t="s">
        <v>158</v>
      </c>
      <c r="B34" s="28" t="s">
        <v>156</v>
      </c>
      <c r="C34" s="35" t="s">
        <v>472</v>
      </c>
      <c r="D34" s="31">
        <v>10065630</v>
      </c>
      <c r="E34" s="152"/>
    </row>
    <row r="35" spans="1:5" ht="18.75" customHeight="1">
      <c r="A35" s="36" t="s">
        <v>172</v>
      </c>
      <c r="B35" s="27" t="s">
        <v>467</v>
      </c>
      <c r="C35" s="33" t="s">
        <v>66</v>
      </c>
      <c r="D35" s="34">
        <f>D36</f>
        <v>1013000</v>
      </c>
      <c r="E35" s="152"/>
    </row>
    <row r="36" spans="1:4" ht="12.75">
      <c r="A36" s="37" t="s">
        <v>172</v>
      </c>
      <c r="B36" s="28" t="s">
        <v>157</v>
      </c>
      <c r="C36" s="35" t="s">
        <v>67</v>
      </c>
      <c r="D36" s="31">
        <v>1013000</v>
      </c>
    </row>
    <row r="37" spans="1:5" ht="17.25" customHeight="1">
      <c r="A37" s="36" t="s">
        <v>230</v>
      </c>
      <c r="B37" s="27" t="s">
        <v>467</v>
      </c>
      <c r="C37" s="33" t="s">
        <v>61</v>
      </c>
      <c r="D37" s="155">
        <f>D38</f>
        <v>7159700</v>
      </c>
      <c r="E37" s="152"/>
    </row>
    <row r="38" spans="1:5" ht="12.75">
      <c r="A38" s="37" t="s">
        <v>230</v>
      </c>
      <c r="B38" s="28" t="s">
        <v>156</v>
      </c>
      <c r="C38" s="35" t="s">
        <v>473</v>
      </c>
      <c r="D38" s="156">
        <v>7159700</v>
      </c>
      <c r="E38" s="152"/>
    </row>
    <row r="39" spans="1:5" ht="17.25" customHeight="1">
      <c r="A39" s="36" t="s">
        <v>83</v>
      </c>
      <c r="B39" s="27" t="s">
        <v>467</v>
      </c>
      <c r="C39" s="33" t="s">
        <v>7</v>
      </c>
      <c r="D39" s="155">
        <f>D40</f>
        <v>2703017</v>
      </c>
      <c r="E39" s="152"/>
    </row>
    <row r="40" spans="1:5" ht="12.75">
      <c r="A40" s="37" t="s">
        <v>83</v>
      </c>
      <c r="B40" s="28" t="s">
        <v>155</v>
      </c>
      <c r="C40" s="35" t="s">
        <v>474</v>
      </c>
      <c r="D40" s="156">
        <v>2703017</v>
      </c>
      <c r="E40" s="152"/>
    </row>
    <row r="41" spans="1:5" ht="18" customHeight="1" hidden="1">
      <c r="A41" s="36" t="s">
        <v>269</v>
      </c>
      <c r="B41" s="27" t="s">
        <v>467</v>
      </c>
      <c r="C41" s="33" t="s">
        <v>239</v>
      </c>
      <c r="D41" s="34">
        <f>D42</f>
        <v>0</v>
      </c>
      <c r="E41" s="152"/>
    </row>
    <row r="42" spans="1:5" ht="25.5" hidden="1">
      <c r="A42" s="37" t="s">
        <v>269</v>
      </c>
      <c r="B42" s="28" t="s">
        <v>156</v>
      </c>
      <c r="C42" s="35" t="s">
        <v>471</v>
      </c>
      <c r="D42" s="31">
        <v>0</v>
      </c>
      <c r="E42" s="152"/>
    </row>
  </sheetData>
  <sheetProtection/>
  <mergeCells count="5">
    <mergeCell ref="A3:D3"/>
    <mergeCell ref="A6:A8"/>
    <mergeCell ref="B6:B8"/>
    <mergeCell ref="C6:C8"/>
    <mergeCell ref="D6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4">
      <selection activeCell="E17" sqref="E17"/>
    </sheetView>
  </sheetViews>
  <sheetFormatPr defaultColWidth="9.00390625" defaultRowHeight="12.75"/>
  <cols>
    <col min="1" max="1" width="4.125" style="1" bestFit="1" customWidth="1"/>
    <col min="2" max="2" width="4.125" style="10" customWidth="1"/>
    <col min="3" max="3" width="50.75390625" style="1" customWidth="1"/>
    <col min="4" max="4" width="14.375" style="1" customWidth="1"/>
    <col min="5" max="5" width="13.125" style="1" customWidth="1"/>
    <col min="6" max="16384" width="9.125" style="1" customWidth="1"/>
  </cols>
  <sheetData>
    <row r="1" spans="4:5" ht="12.75">
      <c r="D1" s="270" t="s">
        <v>288</v>
      </c>
      <c r="E1" s="270"/>
    </row>
    <row r="2" spans="4:6" ht="60" customHeight="1">
      <c r="D2" s="270"/>
      <c r="E2" s="270"/>
      <c r="F2" s="143"/>
    </row>
    <row r="4" spans="1:5" ht="37.5" customHeight="1">
      <c r="A4" s="264" t="s">
        <v>289</v>
      </c>
      <c r="B4" s="264"/>
      <c r="C4" s="264"/>
      <c r="D4" s="264"/>
      <c r="E4" s="264"/>
    </row>
    <row r="5" ht="12.75">
      <c r="C5" s="146"/>
    </row>
    <row r="6" ht="13.5" thickBot="1">
      <c r="E6" s="146" t="s">
        <v>234</v>
      </c>
    </row>
    <row r="7" spans="1:5" ht="24.75" customHeight="1" thickBot="1">
      <c r="A7" s="265" t="s">
        <v>74</v>
      </c>
      <c r="B7" s="266" t="s">
        <v>465</v>
      </c>
      <c r="C7" s="265" t="s">
        <v>235</v>
      </c>
      <c r="D7" s="267" t="s">
        <v>457</v>
      </c>
      <c r="E7" s="265" t="s">
        <v>296</v>
      </c>
    </row>
    <row r="8" spans="1:5" ht="24.75" customHeight="1" thickBot="1">
      <c r="A8" s="265"/>
      <c r="B8" s="266"/>
      <c r="C8" s="265"/>
      <c r="D8" s="268"/>
      <c r="E8" s="265"/>
    </row>
    <row r="9" spans="1:5" ht="13.5" thickBot="1">
      <c r="A9" s="265"/>
      <c r="B9" s="266"/>
      <c r="C9" s="265"/>
      <c r="D9" s="269"/>
      <c r="E9" s="265"/>
    </row>
    <row r="10" spans="1:5" ht="13.5" thickBot="1">
      <c r="A10" s="12">
        <v>1</v>
      </c>
      <c r="B10" s="147" t="s">
        <v>160</v>
      </c>
      <c r="C10" s="12">
        <v>3</v>
      </c>
      <c r="D10" s="12">
        <v>4</v>
      </c>
      <c r="E10" s="12">
        <v>5</v>
      </c>
    </row>
    <row r="11" spans="1:5" ht="12.75">
      <c r="A11" s="148"/>
      <c r="B11" s="149"/>
      <c r="C11" s="150" t="s">
        <v>466</v>
      </c>
      <c r="D11" s="151">
        <f>D12+D17+D19+D21+D24+D34+D36+D38+D40+D42+D30</f>
        <v>57163376</v>
      </c>
      <c r="E11" s="151">
        <f>E12+E17+E19+E21+E24+E34+E36+E38+E40+E42+E30</f>
        <v>56398582</v>
      </c>
    </row>
    <row r="12" spans="1:5" ht="17.25" customHeight="1">
      <c r="A12" s="36" t="s">
        <v>156</v>
      </c>
      <c r="B12" s="27" t="s">
        <v>467</v>
      </c>
      <c r="C12" s="33" t="s">
        <v>159</v>
      </c>
      <c r="D12" s="34">
        <f>D13+D14+D15+D16</f>
        <v>11667721</v>
      </c>
      <c r="E12" s="34">
        <f>E13+E14+E15+E16</f>
        <v>10545389</v>
      </c>
    </row>
    <row r="13" spans="1:5" ht="39" customHeight="1">
      <c r="A13" s="37" t="s">
        <v>156</v>
      </c>
      <c r="B13" s="28" t="s">
        <v>247</v>
      </c>
      <c r="C13" s="35" t="s">
        <v>182</v>
      </c>
      <c r="D13" s="31">
        <v>1029912</v>
      </c>
      <c r="E13" s="31">
        <v>1029912</v>
      </c>
    </row>
    <row r="14" spans="1:5" ht="51">
      <c r="A14" s="37" t="s">
        <v>156</v>
      </c>
      <c r="B14" s="28" t="s">
        <v>228</v>
      </c>
      <c r="C14" s="35" t="s">
        <v>238</v>
      </c>
      <c r="D14" s="31">
        <v>8443785</v>
      </c>
      <c r="E14" s="31">
        <v>8526003</v>
      </c>
    </row>
    <row r="15" spans="1:5" ht="12.75">
      <c r="A15" s="37" t="s">
        <v>156</v>
      </c>
      <c r="B15" s="28" t="s">
        <v>230</v>
      </c>
      <c r="C15" s="35" t="s">
        <v>170</v>
      </c>
      <c r="D15" s="31">
        <v>150000</v>
      </c>
      <c r="E15" s="31">
        <v>150000</v>
      </c>
    </row>
    <row r="16" spans="1:5" ht="12.75">
      <c r="A16" s="37" t="s">
        <v>156</v>
      </c>
      <c r="B16" s="28" t="s">
        <v>269</v>
      </c>
      <c r="C16" s="35" t="s">
        <v>167</v>
      </c>
      <c r="D16" s="31">
        <v>2044024</v>
      </c>
      <c r="E16" s="31">
        <v>839474</v>
      </c>
    </row>
    <row r="17" spans="1:5" ht="17.25" customHeight="1">
      <c r="A17" s="36" t="s">
        <v>155</v>
      </c>
      <c r="B17" s="27" t="s">
        <v>467</v>
      </c>
      <c r="C17" s="33" t="s">
        <v>181</v>
      </c>
      <c r="D17" s="34">
        <f>D18</f>
        <v>434042</v>
      </c>
      <c r="E17" s="34">
        <f>E18</f>
        <v>432103</v>
      </c>
    </row>
    <row r="18" spans="1:5" ht="12.75">
      <c r="A18" s="37" t="s">
        <v>155</v>
      </c>
      <c r="B18" s="28" t="s">
        <v>157</v>
      </c>
      <c r="C18" s="35" t="s">
        <v>245</v>
      </c>
      <c r="D18" s="31">
        <v>434042</v>
      </c>
      <c r="E18" s="31">
        <v>432103</v>
      </c>
    </row>
    <row r="19" spans="1:5" s="154" customFormat="1" ht="25.5">
      <c r="A19" s="36" t="s">
        <v>157</v>
      </c>
      <c r="B19" s="27" t="s">
        <v>467</v>
      </c>
      <c r="C19" s="33" t="s">
        <v>248</v>
      </c>
      <c r="D19" s="34">
        <f>D20</f>
        <v>100000</v>
      </c>
      <c r="E19" s="34">
        <f>E20</f>
        <v>100000</v>
      </c>
    </row>
    <row r="20" spans="1:5" ht="38.25">
      <c r="A20" s="37" t="s">
        <v>157</v>
      </c>
      <c r="B20" s="28" t="s">
        <v>229</v>
      </c>
      <c r="C20" s="35" t="s">
        <v>468</v>
      </c>
      <c r="D20" s="31">
        <v>100000</v>
      </c>
      <c r="E20" s="31">
        <v>100000</v>
      </c>
    </row>
    <row r="21" spans="1:5" ht="17.25" customHeight="1">
      <c r="A21" s="36" t="s">
        <v>228</v>
      </c>
      <c r="B21" s="27" t="s">
        <v>467</v>
      </c>
      <c r="C21" s="33" t="s">
        <v>250</v>
      </c>
      <c r="D21" s="34">
        <f>D22+D23</f>
        <v>8712078</v>
      </c>
      <c r="E21" s="34">
        <f>E22+E23</f>
        <v>8696246</v>
      </c>
    </row>
    <row r="22" spans="1:5" ht="12.75">
      <c r="A22" s="37" t="s">
        <v>228</v>
      </c>
      <c r="B22" s="28" t="s">
        <v>229</v>
      </c>
      <c r="C22" s="35" t="s">
        <v>327</v>
      </c>
      <c r="D22" s="31">
        <v>8412078</v>
      </c>
      <c r="E22" s="31">
        <v>8396246</v>
      </c>
    </row>
    <row r="23" spans="1:5" ht="12.75">
      <c r="A23" s="37" t="s">
        <v>228</v>
      </c>
      <c r="B23" s="28" t="s">
        <v>83</v>
      </c>
      <c r="C23" s="35" t="s">
        <v>186</v>
      </c>
      <c r="D23" s="31">
        <v>300000</v>
      </c>
      <c r="E23" s="31">
        <v>300000</v>
      </c>
    </row>
    <row r="24" spans="1:5" ht="17.25" customHeight="1">
      <c r="A24" s="36" t="s">
        <v>173</v>
      </c>
      <c r="B24" s="27" t="s">
        <v>467</v>
      </c>
      <c r="C24" s="33" t="s">
        <v>163</v>
      </c>
      <c r="D24" s="34">
        <f>SUM(D25:D27)</f>
        <v>14659987</v>
      </c>
      <c r="E24" s="34">
        <f>SUM(E25:E27)</f>
        <v>14832108</v>
      </c>
    </row>
    <row r="25" spans="1:5" ht="12.75">
      <c r="A25" s="37" t="s">
        <v>173</v>
      </c>
      <c r="B25" s="28" t="s">
        <v>156</v>
      </c>
      <c r="C25" s="35" t="s">
        <v>164</v>
      </c>
      <c r="D25" s="31">
        <v>600000</v>
      </c>
      <c r="E25" s="31">
        <v>585000</v>
      </c>
    </row>
    <row r="26" spans="1:5" ht="12.75">
      <c r="A26" s="37" t="s">
        <v>173</v>
      </c>
      <c r="B26" s="28" t="s">
        <v>155</v>
      </c>
      <c r="C26" s="35" t="s">
        <v>165</v>
      </c>
      <c r="D26" s="31">
        <v>7085838</v>
      </c>
      <c r="E26" s="31">
        <v>6987769</v>
      </c>
    </row>
    <row r="27" spans="1:5" ht="12.75">
      <c r="A27" s="37" t="s">
        <v>173</v>
      </c>
      <c r="B27" s="28" t="s">
        <v>157</v>
      </c>
      <c r="C27" s="35" t="s">
        <v>169</v>
      </c>
      <c r="D27" s="31">
        <v>6974149</v>
      </c>
      <c r="E27" s="31">
        <v>7259339</v>
      </c>
    </row>
    <row r="28" spans="1:5" ht="17.25" customHeight="1" hidden="1">
      <c r="A28" s="36" t="s">
        <v>469</v>
      </c>
      <c r="B28" s="27" t="s">
        <v>467</v>
      </c>
      <c r="C28" s="33" t="s">
        <v>48</v>
      </c>
      <c r="D28" s="34">
        <f>D29</f>
        <v>0</v>
      </c>
      <c r="E28" s="34">
        <f>E29</f>
        <v>0</v>
      </c>
    </row>
    <row r="29" spans="1:5" ht="25.5" hidden="1">
      <c r="A29" s="37" t="s">
        <v>469</v>
      </c>
      <c r="B29" s="28" t="s">
        <v>157</v>
      </c>
      <c r="C29" s="35" t="s">
        <v>49</v>
      </c>
      <c r="D29" s="31">
        <v>0</v>
      </c>
      <c r="E29" s="31">
        <v>0</v>
      </c>
    </row>
    <row r="30" spans="1:5" ht="18.75" customHeight="1">
      <c r="A30" s="36" t="s">
        <v>233</v>
      </c>
      <c r="B30" s="27" t="s">
        <v>467</v>
      </c>
      <c r="C30" s="33" t="s">
        <v>180</v>
      </c>
      <c r="D30" s="34">
        <f>SUM(D31:D33)</f>
        <v>70000</v>
      </c>
      <c r="E30" s="34">
        <f>SUM(E31:E33)</f>
        <v>70000</v>
      </c>
    </row>
    <row r="31" spans="1:5" ht="12.75" hidden="1">
      <c r="A31" s="37" t="s">
        <v>233</v>
      </c>
      <c r="B31" s="28" t="s">
        <v>155</v>
      </c>
      <c r="C31" s="35" t="s">
        <v>52</v>
      </c>
      <c r="D31" s="31">
        <v>0</v>
      </c>
      <c r="E31" s="31">
        <v>0</v>
      </c>
    </row>
    <row r="32" spans="1:5" ht="12.75" hidden="1">
      <c r="A32" s="37" t="s">
        <v>233</v>
      </c>
      <c r="B32" s="28" t="s">
        <v>173</v>
      </c>
      <c r="C32" s="35" t="s">
        <v>54</v>
      </c>
      <c r="D32" s="31">
        <v>0</v>
      </c>
      <c r="E32" s="31">
        <v>0</v>
      </c>
    </row>
    <row r="33" spans="1:5" ht="12.75">
      <c r="A33" s="37" t="s">
        <v>233</v>
      </c>
      <c r="B33" s="28" t="s">
        <v>233</v>
      </c>
      <c r="C33" s="35" t="s">
        <v>56</v>
      </c>
      <c r="D33" s="31">
        <v>70000</v>
      </c>
      <c r="E33" s="31">
        <v>70000</v>
      </c>
    </row>
    <row r="34" spans="1:5" ht="25.5">
      <c r="A34" s="36" t="s">
        <v>158</v>
      </c>
      <c r="B34" s="27" t="s">
        <v>467</v>
      </c>
      <c r="C34" s="33" t="s">
        <v>470</v>
      </c>
      <c r="D34" s="34">
        <f>D35</f>
        <v>10381571</v>
      </c>
      <c r="E34" s="34">
        <f>E35</f>
        <v>10485709</v>
      </c>
    </row>
    <row r="35" spans="1:5" ht="12.75">
      <c r="A35" s="37" t="s">
        <v>158</v>
      </c>
      <c r="B35" s="28" t="s">
        <v>156</v>
      </c>
      <c r="C35" s="35" t="s">
        <v>472</v>
      </c>
      <c r="D35" s="31">
        <v>10381571</v>
      </c>
      <c r="E35" s="31">
        <v>10485709</v>
      </c>
    </row>
    <row r="36" spans="1:5" ht="18.75" customHeight="1">
      <c r="A36" s="36" t="s">
        <v>172</v>
      </c>
      <c r="B36" s="27" t="s">
        <v>467</v>
      </c>
      <c r="C36" s="33" t="s">
        <v>66</v>
      </c>
      <c r="D36" s="34">
        <f>D37</f>
        <v>1094000</v>
      </c>
      <c r="E36" s="34">
        <f>E37</f>
        <v>1144000</v>
      </c>
    </row>
    <row r="37" spans="1:5" ht="12.75">
      <c r="A37" s="37" t="s">
        <v>172</v>
      </c>
      <c r="B37" s="28" t="s">
        <v>157</v>
      </c>
      <c r="C37" s="35" t="s">
        <v>67</v>
      </c>
      <c r="D37" s="31">
        <v>1094000</v>
      </c>
      <c r="E37" s="31">
        <v>1144000</v>
      </c>
    </row>
    <row r="38" spans="1:5" ht="17.25" customHeight="1">
      <c r="A38" s="36" t="s">
        <v>230</v>
      </c>
      <c r="B38" s="27" t="s">
        <v>467</v>
      </c>
      <c r="C38" s="33" t="s">
        <v>61</v>
      </c>
      <c r="D38" s="155">
        <f>D39</f>
        <v>7265200</v>
      </c>
      <c r="E38" s="155">
        <f>E39</f>
        <v>7314250</v>
      </c>
    </row>
    <row r="39" spans="1:5" ht="12.75">
      <c r="A39" s="37" t="s">
        <v>230</v>
      </c>
      <c r="B39" s="28" t="s">
        <v>156</v>
      </c>
      <c r="C39" s="35" t="s">
        <v>473</v>
      </c>
      <c r="D39" s="156">
        <v>7265200</v>
      </c>
      <c r="E39" s="156">
        <v>7314250</v>
      </c>
    </row>
    <row r="40" spans="1:5" ht="17.25" customHeight="1">
      <c r="A40" s="36" t="s">
        <v>83</v>
      </c>
      <c r="B40" s="27" t="s">
        <v>467</v>
      </c>
      <c r="C40" s="33" t="s">
        <v>7</v>
      </c>
      <c r="D40" s="155">
        <f>D41</f>
        <v>2778777</v>
      </c>
      <c r="E40" s="155">
        <f>E41</f>
        <v>2778777</v>
      </c>
    </row>
    <row r="41" spans="1:5" ht="12.75">
      <c r="A41" s="37" t="s">
        <v>83</v>
      </c>
      <c r="B41" s="28" t="s">
        <v>155</v>
      </c>
      <c r="C41" s="35" t="s">
        <v>474</v>
      </c>
      <c r="D41" s="156">
        <v>2778777</v>
      </c>
      <c r="E41" s="156">
        <v>2778777</v>
      </c>
    </row>
    <row r="42" spans="1:5" ht="18" customHeight="1" hidden="1">
      <c r="A42" s="36" t="s">
        <v>269</v>
      </c>
      <c r="B42" s="27" t="s">
        <v>467</v>
      </c>
      <c r="C42" s="33" t="s">
        <v>239</v>
      </c>
      <c r="D42" s="34">
        <f>D43</f>
        <v>0</v>
      </c>
      <c r="E42" s="34">
        <f>E43</f>
        <v>0</v>
      </c>
    </row>
    <row r="43" spans="1:5" ht="25.5" hidden="1">
      <c r="A43" s="37" t="s">
        <v>269</v>
      </c>
      <c r="B43" s="28" t="s">
        <v>156</v>
      </c>
      <c r="C43" s="35" t="s">
        <v>471</v>
      </c>
      <c r="D43" s="31">
        <v>0</v>
      </c>
      <c r="E43" s="31">
        <v>0</v>
      </c>
    </row>
  </sheetData>
  <sheetProtection/>
  <mergeCells count="7">
    <mergeCell ref="D1:E2"/>
    <mergeCell ref="A4:E4"/>
    <mergeCell ref="A7:A9"/>
    <mergeCell ref="B7:B9"/>
    <mergeCell ref="C7:C9"/>
    <mergeCell ref="D7:D9"/>
    <mergeCell ref="E7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I240"/>
  <sheetViews>
    <sheetView workbookViewId="0" topLeftCell="A29">
      <selection activeCell="F13" sqref="F13"/>
    </sheetView>
  </sheetViews>
  <sheetFormatPr defaultColWidth="9.00390625" defaultRowHeight="12.75"/>
  <cols>
    <col min="1" max="1" width="5.625" style="0" customWidth="1"/>
    <col min="2" max="2" width="3.875" style="4" customWidth="1"/>
    <col min="3" max="3" width="5.00390625" style="4" customWidth="1"/>
    <col min="4" max="4" width="8.625" style="4" customWidth="1"/>
    <col min="5" max="5" width="5.125" style="4" customWidth="1"/>
    <col min="6" max="6" width="50.75390625" style="0" customWidth="1"/>
    <col min="7" max="7" width="17.875" style="0" customWidth="1"/>
    <col min="8" max="8" width="10.75390625" style="0" customWidth="1"/>
    <col min="9" max="9" width="11.75390625" style="0" bestFit="1" customWidth="1"/>
  </cols>
  <sheetData>
    <row r="1" spans="1:7" ht="50.25" customHeight="1">
      <c r="A1" s="1"/>
      <c r="B1" s="10"/>
      <c r="C1" s="10"/>
      <c r="D1" s="10"/>
      <c r="E1" s="10"/>
      <c r="F1" s="1"/>
      <c r="G1" s="109" t="s">
        <v>282</v>
      </c>
    </row>
    <row r="2" spans="1:7" ht="33.75" customHeight="1">
      <c r="A2" s="264" t="s">
        <v>290</v>
      </c>
      <c r="B2" s="264"/>
      <c r="C2" s="264"/>
      <c r="D2" s="264"/>
      <c r="E2" s="264"/>
      <c r="F2" s="264"/>
      <c r="G2" s="264"/>
    </row>
    <row r="3" spans="1:7" ht="14.25" customHeight="1">
      <c r="A3" s="278"/>
      <c r="B3" s="278"/>
      <c r="C3" s="278"/>
      <c r="D3" s="278"/>
      <c r="E3" s="278"/>
      <c r="F3" s="278"/>
      <c r="G3" s="278"/>
    </row>
    <row r="4" spans="1:7" ht="15" customHeight="1">
      <c r="A4" s="1"/>
      <c r="B4" s="10"/>
      <c r="C4" s="10"/>
      <c r="D4" s="10"/>
      <c r="E4" s="10"/>
      <c r="F4" s="1"/>
      <c r="G4" s="41" t="s">
        <v>234</v>
      </c>
    </row>
    <row r="5" spans="1:7" s="6" customFormat="1" ht="21.75" customHeight="1">
      <c r="A5" s="112" t="s">
        <v>268</v>
      </c>
      <c r="B5" s="113" t="s">
        <v>74</v>
      </c>
      <c r="C5" s="113" t="s">
        <v>71</v>
      </c>
      <c r="D5" s="113" t="s">
        <v>72</v>
      </c>
      <c r="E5" s="113" t="s">
        <v>73</v>
      </c>
      <c r="F5" s="112" t="s">
        <v>235</v>
      </c>
      <c r="G5" s="114" t="s">
        <v>353</v>
      </c>
    </row>
    <row r="6" spans="1:7" s="3" customFormat="1" ht="12.75">
      <c r="A6" s="21">
        <v>1</v>
      </c>
      <c r="B6" s="26" t="s">
        <v>160</v>
      </c>
      <c r="C6" s="26" t="s">
        <v>161</v>
      </c>
      <c r="D6" s="26" t="s">
        <v>162</v>
      </c>
      <c r="E6" s="26" t="s">
        <v>185</v>
      </c>
      <c r="F6" s="21">
        <v>6</v>
      </c>
      <c r="G6" s="21">
        <v>7</v>
      </c>
    </row>
    <row r="7" spans="1:8" s="11" customFormat="1" ht="12.75">
      <c r="A7" s="169"/>
      <c r="B7" s="27" t="s">
        <v>237</v>
      </c>
      <c r="C7" s="27"/>
      <c r="D7" s="27"/>
      <c r="E7" s="27"/>
      <c r="F7" s="22" t="s">
        <v>159</v>
      </c>
      <c r="G7" s="20">
        <f>G8+G11+G21+G24+G18+G27</f>
        <v>12318652</v>
      </c>
      <c r="H7" s="15"/>
    </row>
    <row r="8" spans="1:8" ht="39" customHeight="1">
      <c r="A8" s="170"/>
      <c r="B8" s="28" t="s">
        <v>75</v>
      </c>
      <c r="C8" s="28" t="s">
        <v>157</v>
      </c>
      <c r="D8" s="28"/>
      <c r="E8" s="28"/>
      <c r="F8" s="23" t="s">
        <v>182</v>
      </c>
      <c r="G8" s="18">
        <f>G9</f>
        <v>1027992</v>
      </c>
      <c r="H8" s="2"/>
    </row>
    <row r="9" spans="1:8" ht="25.5">
      <c r="A9" s="170"/>
      <c r="B9" s="28" t="s">
        <v>237</v>
      </c>
      <c r="C9" s="28" t="s">
        <v>157</v>
      </c>
      <c r="D9" s="28" t="s">
        <v>76</v>
      </c>
      <c r="E9" s="28"/>
      <c r="F9" s="24" t="s">
        <v>183</v>
      </c>
      <c r="G9" s="18">
        <f>G10</f>
        <v>1027992</v>
      </c>
      <c r="H9" s="2"/>
    </row>
    <row r="10" spans="1:8" ht="25.5">
      <c r="A10" s="170" t="s">
        <v>226</v>
      </c>
      <c r="B10" s="28" t="s">
        <v>78</v>
      </c>
      <c r="C10" s="28" t="s">
        <v>157</v>
      </c>
      <c r="D10" s="28" t="s">
        <v>76</v>
      </c>
      <c r="E10" s="28" t="s">
        <v>520</v>
      </c>
      <c r="F10" s="25" t="s">
        <v>174</v>
      </c>
      <c r="G10" s="18">
        <v>1027992</v>
      </c>
      <c r="H10" s="2"/>
    </row>
    <row r="11" spans="1:8" ht="51">
      <c r="A11" s="170"/>
      <c r="B11" s="28" t="s">
        <v>79</v>
      </c>
      <c r="C11" s="28" t="s">
        <v>228</v>
      </c>
      <c r="D11" s="28"/>
      <c r="E11" s="28"/>
      <c r="F11" s="23" t="s">
        <v>238</v>
      </c>
      <c r="G11" s="18">
        <f>G13+G16</f>
        <v>8193574</v>
      </c>
      <c r="H11" s="2"/>
    </row>
    <row r="12" spans="1:8" ht="12.75">
      <c r="A12" s="176"/>
      <c r="B12" s="28" t="s">
        <v>156</v>
      </c>
      <c r="C12" s="28" t="s">
        <v>228</v>
      </c>
      <c r="D12" s="28" t="s">
        <v>540</v>
      </c>
      <c r="E12" s="28"/>
      <c r="F12" s="35" t="s">
        <v>516</v>
      </c>
      <c r="G12" s="31">
        <f>G13</f>
        <v>8193574</v>
      </c>
      <c r="H12" s="2"/>
    </row>
    <row r="13" spans="1:8" ht="37.5" customHeight="1">
      <c r="A13" s="170"/>
      <c r="B13" s="28" t="s">
        <v>79</v>
      </c>
      <c r="C13" s="28" t="s">
        <v>228</v>
      </c>
      <c r="D13" s="28" t="s">
        <v>218</v>
      </c>
      <c r="E13" s="28"/>
      <c r="F13" s="24" t="s">
        <v>219</v>
      </c>
      <c r="G13" s="18">
        <f>G14+G15</f>
        <v>8193574</v>
      </c>
      <c r="H13" s="2"/>
    </row>
    <row r="14" spans="1:8" ht="25.5">
      <c r="A14" s="170">
        <f>A10+1</f>
        <v>2</v>
      </c>
      <c r="B14" s="28" t="s">
        <v>237</v>
      </c>
      <c r="C14" s="28" t="s">
        <v>228</v>
      </c>
      <c r="D14" s="28" t="s">
        <v>328</v>
      </c>
      <c r="E14" s="28" t="s">
        <v>520</v>
      </c>
      <c r="F14" s="25" t="s">
        <v>220</v>
      </c>
      <c r="G14" s="18">
        <v>7667758</v>
      </c>
      <c r="H14" s="2"/>
    </row>
    <row r="15" spans="1:8" ht="25.5">
      <c r="A15" s="170">
        <f>A14+1</f>
        <v>3</v>
      </c>
      <c r="B15" s="28" t="s">
        <v>237</v>
      </c>
      <c r="C15" s="28" t="s">
        <v>228</v>
      </c>
      <c r="D15" s="28" t="s">
        <v>329</v>
      </c>
      <c r="E15" s="28" t="s">
        <v>520</v>
      </c>
      <c r="F15" s="25" t="s">
        <v>221</v>
      </c>
      <c r="G15" s="18">
        <v>525816</v>
      </c>
      <c r="H15" s="2"/>
    </row>
    <row r="16" spans="1:8" ht="38.25" hidden="1">
      <c r="A16" s="171"/>
      <c r="B16" s="28" t="s">
        <v>82</v>
      </c>
      <c r="C16" s="28" t="s">
        <v>228</v>
      </c>
      <c r="D16" s="28" t="s">
        <v>87</v>
      </c>
      <c r="E16" s="28"/>
      <c r="F16" s="30" t="s">
        <v>243</v>
      </c>
      <c r="G16" s="31">
        <f>G17</f>
        <v>0</v>
      </c>
      <c r="H16" s="2"/>
    </row>
    <row r="17" spans="1:8" ht="12.75" hidden="1">
      <c r="A17" s="171" t="s">
        <v>162</v>
      </c>
      <c r="B17" s="28" t="s">
        <v>237</v>
      </c>
      <c r="C17" s="28" t="s">
        <v>228</v>
      </c>
      <c r="D17" s="28" t="s">
        <v>87</v>
      </c>
      <c r="E17" s="28" t="s">
        <v>232</v>
      </c>
      <c r="F17" s="32" t="s">
        <v>178</v>
      </c>
      <c r="G17" s="31">
        <v>0</v>
      </c>
      <c r="H17" s="2"/>
    </row>
    <row r="18" spans="1:8" ht="12.75" hidden="1">
      <c r="A18" s="170"/>
      <c r="B18" s="28" t="s">
        <v>82</v>
      </c>
      <c r="C18" s="28" t="s">
        <v>233</v>
      </c>
      <c r="D18" s="28"/>
      <c r="E18" s="28"/>
      <c r="F18" s="23" t="s">
        <v>344</v>
      </c>
      <c r="G18" s="18">
        <f>G19</f>
        <v>0</v>
      </c>
      <c r="H18" s="2"/>
    </row>
    <row r="19" spans="1:8" ht="25.5" hidden="1">
      <c r="A19" s="170"/>
      <c r="B19" s="28" t="s">
        <v>81</v>
      </c>
      <c r="C19" s="28" t="s">
        <v>233</v>
      </c>
      <c r="D19" s="28" t="s">
        <v>343</v>
      </c>
      <c r="E19" s="28"/>
      <c r="F19" s="24" t="s">
        <v>345</v>
      </c>
      <c r="G19" s="18">
        <f>G20</f>
        <v>0</v>
      </c>
      <c r="H19" s="2"/>
    </row>
    <row r="20" spans="1:8" ht="25.5" hidden="1">
      <c r="A20" s="170" t="s">
        <v>161</v>
      </c>
      <c r="B20" s="28" t="s">
        <v>81</v>
      </c>
      <c r="C20" s="28" t="s">
        <v>233</v>
      </c>
      <c r="D20" s="28" t="s">
        <v>343</v>
      </c>
      <c r="E20" s="28" t="s">
        <v>77</v>
      </c>
      <c r="F20" s="25" t="s">
        <v>174</v>
      </c>
      <c r="G20" s="18">
        <v>0</v>
      </c>
      <c r="H20" s="2"/>
    </row>
    <row r="21" spans="1:8" ht="25.5" hidden="1">
      <c r="A21" s="170"/>
      <c r="B21" s="28" t="s">
        <v>82</v>
      </c>
      <c r="C21" s="28" t="s">
        <v>230</v>
      </c>
      <c r="D21" s="28"/>
      <c r="E21" s="28"/>
      <c r="F21" s="23" t="s">
        <v>239</v>
      </c>
      <c r="G21" s="18">
        <f>G22</f>
        <v>0</v>
      </c>
      <c r="H21" s="2"/>
    </row>
    <row r="22" spans="1:8" ht="12.75" hidden="1">
      <c r="A22" s="170"/>
      <c r="B22" s="28" t="s">
        <v>81</v>
      </c>
      <c r="C22" s="28" t="s">
        <v>230</v>
      </c>
      <c r="D22" s="28" t="s">
        <v>80</v>
      </c>
      <c r="E22" s="28"/>
      <c r="F22" s="24" t="s">
        <v>240</v>
      </c>
      <c r="G22" s="18">
        <f>G23</f>
        <v>0</v>
      </c>
      <c r="H22" s="2"/>
    </row>
    <row r="23" spans="1:8" ht="12.75" hidden="1">
      <c r="A23" s="170" t="s">
        <v>162</v>
      </c>
      <c r="B23" s="28" t="s">
        <v>81</v>
      </c>
      <c r="C23" s="28" t="s">
        <v>230</v>
      </c>
      <c r="D23" s="28" t="s">
        <v>80</v>
      </c>
      <c r="E23" s="28" t="s">
        <v>227</v>
      </c>
      <c r="F23" s="25" t="s">
        <v>168</v>
      </c>
      <c r="G23" s="18"/>
      <c r="H23" s="2"/>
    </row>
    <row r="24" spans="1:8" ht="12.75">
      <c r="A24" s="170"/>
      <c r="B24" s="28" t="s">
        <v>79</v>
      </c>
      <c r="C24" s="28" t="s">
        <v>230</v>
      </c>
      <c r="D24" s="28"/>
      <c r="E24" s="28"/>
      <c r="F24" s="23" t="s">
        <v>170</v>
      </c>
      <c r="G24" s="18">
        <f>G25</f>
        <v>150000</v>
      </c>
      <c r="H24" s="2"/>
    </row>
    <row r="25" spans="1:8" ht="12.75">
      <c r="A25" s="170"/>
      <c r="B25" s="28" t="s">
        <v>79</v>
      </c>
      <c r="C25" s="28" t="s">
        <v>230</v>
      </c>
      <c r="D25" s="28" t="s">
        <v>84</v>
      </c>
      <c r="E25" s="28"/>
      <c r="F25" s="24" t="s">
        <v>241</v>
      </c>
      <c r="G25" s="18">
        <f>G26</f>
        <v>150000</v>
      </c>
      <c r="H25" s="2"/>
    </row>
    <row r="26" spans="1:8" ht="12.75">
      <c r="A26" s="170">
        <f>A15+1</f>
        <v>4</v>
      </c>
      <c r="B26" s="28" t="s">
        <v>85</v>
      </c>
      <c r="C26" s="28" t="s">
        <v>230</v>
      </c>
      <c r="D26" s="28" t="s">
        <v>84</v>
      </c>
      <c r="E26" s="28" t="s">
        <v>227</v>
      </c>
      <c r="F26" s="25" t="s">
        <v>168</v>
      </c>
      <c r="G26" s="18">
        <v>150000</v>
      </c>
      <c r="H26" s="2"/>
    </row>
    <row r="27" spans="1:8" ht="12.75">
      <c r="A27" s="170"/>
      <c r="B27" s="28" t="s">
        <v>156</v>
      </c>
      <c r="C27" s="28" t="s">
        <v>269</v>
      </c>
      <c r="D27" s="28"/>
      <c r="E27" s="28"/>
      <c r="F27" s="25" t="s">
        <v>167</v>
      </c>
      <c r="G27" s="18">
        <f>G28+G30+G32+G34</f>
        <v>2947086</v>
      </c>
      <c r="H27" s="2"/>
    </row>
    <row r="28" spans="1:8" ht="25.5" customHeight="1">
      <c r="A28" s="170"/>
      <c r="B28" s="28" t="s">
        <v>79</v>
      </c>
      <c r="C28" s="28" t="s">
        <v>269</v>
      </c>
      <c r="D28" s="28" t="s">
        <v>18</v>
      </c>
      <c r="E28" s="28"/>
      <c r="F28" s="24" t="s">
        <v>189</v>
      </c>
      <c r="G28" s="18">
        <f>G29</f>
        <v>1400000</v>
      </c>
      <c r="H28" s="2"/>
    </row>
    <row r="29" spans="1:8" ht="12.75">
      <c r="A29" s="170">
        <f>A26+1</f>
        <v>5</v>
      </c>
      <c r="B29" s="28" t="s">
        <v>237</v>
      </c>
      <c r="C29" s="28" t="s">
        <v>269</v>
      </c>
      <c r="D29" s="28" t="s">
        <v>18</v>
      </c>
      <c r="E29" s="28" t="s">
        <v>227</v>
      </c>
      <c r="F29" s="25" t="s">
        <v>168</v>
      </c>
      <c r="G29" s="18">
        <v>1400000</v>
      </c>
      <c r="H29" s="2"/>
    </row>
    <row r="30" spans="1:8" ht="12.75">
      <c r="A30" s="172"/>
      <c r="B30" s="29" t="s">
        <v>156</v>
      </c>
      <c r="C30" s="28" t="s">
        <v>269</v>
      </c>
      <c r="D30" s="28" t="s">
        <v>517</v>
      </c>
      <c r="E30" s="29"/>
      <c r="F30" s="180" t="s">
        <v>190</v>
      </c>
      <c r="G30" s="19">
        <f>G31</f>
        <v>200000</v>
      </c>
      <c r="H30" s="2"/>
    </row>
    <row r="31" spans="1:8" ht="12.75">
      <c r="A31" s="172">
        <f>A29+1</f>
        <v>6</v>
      </c>
      <c r="B31" s="29" t="s">
        <v>156</v>
      </c>
      <c r="C31" s="28" t="s">
        <v>269</v>
      </c>
      <c r="D31" s="28" t="s">
        <v>517</v>
      </c>
      <c r="E31" s="29" t="s">
        <v>227</v>
      </c>
      <c r="F31" s="25" t="s">
        <v>168</v>
      </c>
      <c r="G31" s="19">
        <v>200000</v>
      </c>
      <c r="H31" s="2"/>
    </row>
    <row r="32" spans="1:8" ht="12.75">
      <c r="A32" s="172"/>
      <c r="B32" s="29" t="s">
        <v>156</v>
      </c>
      <c r="C32" s="28" t="s">
        <v>269</v>
      </c>
      <c r="D32" s="28" t="s">
        <v>518</v>
      </c>
      <c r="E32" s="29"/>
      <c r="F32" s="180" t="s">
        <v>519</v>
      </c>
      <c r="G32" s="19">
        <f>G33</f>
        <v>200000</v>
      </c>
      <c r="H32" s="2"/>
    </row>
    <row r="33" spans="1:8" ht="12.75">
      <c r="A33" s="172">
        <f>A31+1</f>
        <v>7</v>
      </c>
      <c r="B33" s="29" t="s">
        <v>156</v>
      </c>
      <c r="C33" s="28" t="s">
        <v>269</v>
      </c>
      <c r="D33" s="28" t="s">
        <v>518</v>
      </c>
      <c r="E33" s="29" t="s">
        <v>227</v>
      </c>
      <c r="F33" s="25" t="s">
        <v>168</v>
      </c>
      <c r="G33" s="19">
        <v>200000</v>
      </c>
      <c r="H33" s="2"/>
    </row>
    <row r="34" spans="1:8" ht="12.75">
      <c r="A34" s="172"/>
      <c r="B34" s="29" t="s">
        <v>85</v>
      </c>
      <c r="C34" s="29" t="s">
        <v>269</v>
      </c>
      <c r="D34" s="29" t="s">
        <v>17</v>
      </c>
      <c r="E34" s="29"/>
      <c r="F34" s="38" t="s">
        <v>242</v>
      </c>
      <c r="G34" s="19">
        <f>G35</f>
        <v>1147086</v>
      </c>
      <c r="H34" s="2"/>
    </row>
    <row r="35" spans="1:8" ht="12.75" customHeight="1">
      <c r="A35" s="173">
        <f>A33+1</f>
        <v>8</v>
      </c>
      <c r="B35" s="28" t="s">
        <v>237</v>
      </c>
      <c r="C35" s="28" t="s">
        <v>269</v>
      </c>
      <c r="D35" s="28" t="s">
        <v>17</v>
      </c>
      <c r="E35" s="28" t="s">
        <v>227</v>
      </c>
      <c r="F35" s="25" t="s">
        <v>168</v>
      </c>
      <c r="G35" s="39">
        <v>1147086</v>
      </c>
      <c r="H35" s="2"/>
    </row>
    <row r="36" spans="1:8" s="11" customFormat="1" ht="12.75">
      <c r="A36" s="174"/>
      <c r="B36" s="27" t="s">
        <v>244</v>
      </c>
      <c r="C36" s="27"/>
      <c r="D36" s="27"/>
      <c r="E36" s="27"/>
      <c r="F36" s="33" t="s">
        <v>181</v>
      </c>
      <c r="G36" s="34">
        <f>G37</f>
        <v>425092</v>
      </c>
      <c r="H36" s="15"/>
    </row>
    <row r="37" spans="1:8" ht="12.75">
      <c r="A37" s="171"/>
      <c r="B37" s="28" t="s">
        <v>88</v>
      </c>
      <c r="C37" s="28" t="s">
        <v>157</v>
      </c>
      <c r="D37" s="28"/>
      <c r="E37" s="28"/>
      <c r="F37" s="35" t="s">
        <v>245</v>
      </c>
      <c r="G37" s="31">
        <f>G38</f>
        <v>425092</v>
      </c>
      <c r="H37" s="2"/>
    </row>
    <row r="38" spans="1:8" ht="25.5">
      <c r="A38" s="171"/>
      <c r="B38" s="28" t="s">
        <v>90</v>
      </c>
      <c r="C38" s="28" t="s">
        <v>157</v>
      </c>
      <c r="D38" s="28" t="s">
        <v>89</v>
      </c>
      <c r="E38" s="28"/>
      <c r="F38" s="30" t="s">
        <v>246</v>
      </c>
      <c r="G38" s="31">
        <f>G39</f>
        <v>425092</v>
      </c>
      <c r="H38" s="2"/>
    </row>
    <row r="39" spans="1:8" ht="25.5">
      <c r="A39" s="171">
        <f>A35+1</f>
        <v>9</v>
      </c>
      <c r="B39" s="28" t="s">
        <v>91</v>
      </c>
      <c r="C39" s="28" t="s">
        <v>157</v>
      </c>
      <c r="D39" s="28" t="s">
        <v>89</v>
      </c>
      <c r="E39" s="28" t="s">
        <v>520</v>
      </c>
      <c r="F39" s="32" t="s">
        <v>174</v>
      </c>
      <c r="G39" s="31">
        <v>425092</v>
      </c>
      <c r="H39" s="2"/>
    </row>
    <row r="40" spans="1:8" ht="25.5">
      <c r="A40" s="174"/>
      <c r="B40" s="27" t="s">
        <v>247</v>
      </c>
      <c r="C40" s="27"/>
      <c r="D40" s="27"/>
      <c r="E40" s="27"/>
      <c r="F40" s="33" t="s">
        <v>248</v>
      </c>
      <c r="G40" s="34">
        <f>G41</f>
        <v>100000</v>
      </c>
      <c r="H40" s="2"/>
    </row>
    <row r="41" spans="1:8" ht="38.25">
      <c r="A41" s="171"/>
      <c r="B41" s="28" t="s">
        <v>247</v>
      </c>
      <c r="C41" s="28" t="s">
        <v>229</v>
      </c>
      <c r="D41" s="28"/>
      <c r="E41" s="28"/>
      <c r="F41" s="35" t="s">
        <v>9</v>
      </c>
      <c r="G41" s="31">
        <f>G46+G44</f>
        <v>100000</v>
      </c>
      <c r="H41" s="2"/>
    </row>
    <row r="42" spans="1:8" ht="12.75" hidden="1">
      <c r="A42" s="171"/>
      <c r="B42" s="28" t="s">
        <v>247</v>
      </c>
      <c r="C42" s="28" t="s">
        <v>229</v>
      </c>
      <c r="D42" s="28" t="s">
        <v>86</v>
      </c>
      <c r="E42" s="28"/>
      <c r="F42" s="30" t="s">
        <v>166</v>
      </c>
      <c r="G42" s="31">
        <v>0</v>
      </c>
      <c r="H42" s="2"/>
    </row>
    <row r="43" spans="1:8" ht="25.5" hidden="1">
      <c r="A43" s="171"/>
      <c r="B43" s="28" t="s">
        <v>93</v>
      </c>
      <c r="C43" s="28" t="s">
        <v>229</v>
      </c>
      <c r="D43" s="28" t="s">
        <v>86</v>
      </c>
      <c r="E43" s="28" t="s">
        <v>77</v>
      </c>
      <c r="F43" s="32" t="s">
        <v>174</v>
      </c>
      <c r="G43" s="31">
        <v>0</v>
      </c>
      <c r="H43" s="2"/>
    </row>
    <row r="44" spans="1:8" ht="38.25">
      <c r="A44" s="171"/>
      <c r="B44" s="28" t="s">
        <v>157</v>
      </c>
      <c r="C44" s="28" t="s">
        <v>229</v>
      </c>
      <c r="D44" s="28" t="s">
        <v>346</v>
      </c>
      <c r="E44" s="28"/>
      <c r="F44" s="32" t="s">
        <v>347</v>
      </c>
      <c r="G44" s="31">
        <f>G45</f>
        <v>100000</v>
      </c>
      <c r="H44" s="2"/>
    </row>
    <row r="45" spans="1:8" ht="12.75">
      <c r="A45" s="171">
        <f>A39+1</f>
        <v>10</v>
      </c>
      <c r="B45" s="28" t="s">
        <v>157</v>
      </c>
      <c r="C45" s="28" t="s">
        <v>229</v>
      </c>
      <c r="D45" s="28" t="s">
        <v>346</v>
      </c>
      <c r="E45" s="28" t="s">
        <v>227</v>
      </c>
      <c r="F45" s="25" t="s">
        <v>168</v>
      </c>
      <c r="G45" s="31">
        <v>100000</v>
      </c>
      <c r="H45" s="2"/>
    </row>
    <row r="46" spans="1:8" ht="25.5" hidden="1">
      <c r="A46" s="171"/>
      <c r="B46" s="28" t="s">
        <v>247</v>
      </c>
      <c r="C46" s="28" t="s">
        <v>229</v>
      </c>
      <c r="D46" s="28" t="s">
        <v>92</v>
      </c>
      <c r="E46" s="28"/>
      <c r="F46" s="30" t="s">
        <v>334</v>
      </c>
      <c r="G46" s="31">
        <f>G47</f>
        <v>0</v>
      </c>
      <c r="H46" s="2"/>
    </row>
    <row r="47" spans="1:8" ht="25.5" hidden="1">
      <c r="A47" s="171" t="s">
        <v>230</v>
      </c>
      <c r="B47" s="28" t="s">
        <v>94</v>
      </c>
      <c r="C47" s="28" t="s">
        <v>229</v>
      </c>
      <c r="D47" s="28" t="s">
        <v>92</v>
      </c>
      <c r="E47" s="28" t="s">
        <v>77</v>
      </c>
      <c r="F47" s="32" t="s">
        <v>174</v>
      </c>
      <c r="G47" s="31">
        <v>0</v>
      </c>
      <c r="H47" s="2"/>
    </row>
    <row r="48" spans="1:8" s="11" customFormat="1" ht="12.75">
      <c r="A48" s="174"/>
      <c r="B48" s="27" t="s">
        <v>249</v>
      </c>
      <c r="C48" s="27"/>
      <c r="D48" s="27"/>
      <c r="E48" s="27"/>
      <c r="F48" s="33" t="s">
        <v>250</v>
      </c>
      <c r="G48" s="34">
        <f>G60+G49</f>
        <v>8430074</v>
      </c>
      <c r="H48" s="15"/>
    </row>
    <row r="49" spans="1:8" s="214" customFormat="1" ht="12.75">
      <c r="A49" s="171"/>
      <c r="B49" s="28" t="s">
        <v>228</v>
      </c>
      <c r="C49" s="28" t="s">
        <v>229</v>
      </c>
      <c r="D49" s="28"/>
      <c r="E49" s="28"/>
      <c r="F49" s="212" t="s">
        <v>327</v>
      </c>
      <c r="G49" s="31">
        <f>G50+G52+G58</f>
        <v>8130074</v>
      </c>
      <c r="H49" s="213"/>
    </row>
    <row r="50" spans="1:8" s="214" customFormat="1" ht="39" customHeight="1">
      <c r="A50" s="171"/>
      <c r="B50" s="28" t="s">
        <v>228</v>
      </c>
      <c r="C50" s="28" t="s">
        <v>229</v>
      </c>
      <c r="D50" s="28" t="s">
        <v>330</v>
      </c>
      <c r="E50" s="28"/>
      <c r="F50" s="212" t="s">
        <v>212</v>
      </c>
      <c r="G50" s="31">
        <f>G51</f>
        <v>498956</v>
      </c>
      <c r="H50" s="213"/>
    </row>
    <row r="51" spans="1:8" s="214" customFormat="1" ht="12.75">
      <c r="A51" s="171">
        <v>11</v>
      </c>
      <c r="B51" s="28" t="s">
        <v>228</v>
      </c>
      <c r="C51" s="28" t="s">
        <v>229</v>
      </c>
      <c r="D51" s="28" t="s">
        <v>330</v>
      </c>
      <c r="E51" s="28" t="s">
        <v>227</v>
      </c>
      <c r="F51" s="212" t="s">
        <v>331</v>
      </c>
      <c r="G51" s="31">
        <v>498956</v>
      </c>
      <c r="H51" s="213"/>
    </row>
    <row r="52" spans="1:8" ht="25.5">
      <c r="A52" s="176"/>
      <c r="B52" s="28" t="s">
        <v>228</v>
      </c>
      <c r="C52" s="28" t="s">
        <v>229</v>
      </c>
      <c r="D52" s="28" t="s">
        <v>437</v>
      </c>
      <c r="E52" s="28"/>
      <c r="F52" s="71" t="s">
        <v>192</v>
      </c>
      <c r="G52" s="31">
        <f>G53+G54</f>
        <v>7088201</v>
      </c>
      <c r="H52" s="2"/>
    </row>
    <row r="53" spans="1:8" s="11" customFormat="1" ht="12.75" hidden="1">
      <c r="A53" s="176">
        <f>A41+1</f>
        <v>1</v>
      </c>
      <c r="B53" s="28" t="s">
        <v>252</v>
      </c>
      <c r="C53" s="28" t="s">
        <v>157</v>
      </c>
      <c r="D53" s="28" t="s">
        <v>437</v>
      </c>
      <c r="E53" s="28" t="s">
        <v>227</v>
      </c>
      <c r="F53" s="25" t="s">
        <v>168</v>
      </c>
      <c r="G53" s="31">
        <v>0</v>
      </c>
      <c r="H53" s="15"/>
    </row>
    <row r="54" spans="1:8" s="11" customFormat="1" ht="12.75">
      <c r="A54" s="176"/>
      <c r="B54" s="28" t="s">
        <v>228</v>
      </c>
      <c r="C54" s="28" t="s">
        <v>229</v>
      </c>
      <c r="D54" s="28" t="s">
        <v>437</v>
      </c>
      <c r="E54" s="28" t="s">
        <v>521</v>
      </c>
      <c r="F54" s="32" t="s">
        <v>551</v>
      </c>
      <c r="G54" s="31">
        <f>G55</f>
        <v>7088201</v>
      </c>
      <c r="H54" s="15"/>
    </row>
    <row r="55" spans="1:8" s="11" customFormat="1" ht="38.25">
      <c r="A55" s="176">
        <f>A51+1</f>
        <v>12</v>
      </c>
      <c r="B55" s="28" t="s">
        <v>228</v>
      </c>
      <c r="C55" s="28" t="s">
        <v>229</v>
      </c>
      <c r="D55" s="28" t="s">
        <v>437</v>
      </c>
      <c r="E55" s="28" t="s">
        <v>550</v>
      </c>
      <c r="F55" s="32" t="s">
        <v>552</v>
      </c>
      <c r="G55" s="31">
        <v>7088201</v>
      </c>
      <c r="H55" s="15"/>
    </row>
    <row r="56" spans="1:7" s="6" customFormat="1" ht="21.75" customHeight="1">
      <c r="A56" s="177" t="s">
        <v>268</v>
      </c>
      <c r="B56" s="113" t="s">
        <v>74</v>
      </c>
      <c r="C56" s="113" t="s">
        <v>71</v>
      </c>
      <c r="D56" s="113" t="s">
        <v>72</v>
      </c>
      <c r="E56" s="113" t="s">
        <v>73</v>
      </c>
      <c r="F56" s="112" t="s">
        <v>235</v>
      </c>
      <c r="G56" s="114" t="s">
        <v>353</v>
      </c>
    </row>
    <row r="57" spans="1:7" s="3" customFormat="1" ht="12.75">
      <c r="A57" s="178">
        <v>1</v>
      </c>
      <c r="B57" s="26" t="s">
        <v>160</v>
      </c>
      <c r="C57" s="26" t="s">
        <v>161</v>
      </c>
      <c r="D57" s="26" t="s">
        <v>162</v>
      </c>
      <c r="E57" s="26" t="s">
        <v>185</v>
      </c>
      <c r="F57" s="21">
        <v>6</v>
      </c>
      <c r="G57" s="21">
        <v>7</v>
      </c>
    </row>
    <row r="58" spans="1:8" s="11" customFormat="1" ht="38.25">
      <c r="A58" s="176"/>
      <c r="B58" s="28" t="s">
        <v>228</v>
      </c>
      <c r="C58" s="28" t="s">
        <v>229</v>
      </c>
      <c r="D58" s="28" t="s">
        <v>524</v>
      </c>
      <c r="E58" s="181"/>
      <c r="F58" s="81" t="s">
        <v>193</v>
      </c>
      <c r="G58" s="31">
        <f>G59</f>
        <v>542917</v>
      </c>
      <c r="H58" s="15"/>
    </row>
    <row r="59" spans="1:8" s="11" customFormat="1" ht="12.75">
      <c r="A59" s="176">
        <f>A55+1</f>
        <v>13</v>
      </c>
      <c r="B59" s="28" t="s">
        <v>228</v>
      </c>
      <c r="C59" s="28" t="s">
        <v>229</v>
      </c>
      <c r="D59" s="28" t="s">
        <v>524</v>
      </c>
      <c r="E59" s="28" t="s">
        <v>227</v>
      </c>
      <c r="F59" s="25" t="s">
        <v>168</v>
      </c>
      <c r="G59" s="31">
        <v>542917</v>
      </c>
      <c r="H59" s="15"/>
    </row>
    <row r="60" spans="1:8" ht="12.75">
      <c r="A60" s="171"/>
      <c r="B60" s="28" t="s">
        <v>95</v>
      </c>
      <c r="C60" s="28" t="s">
        <v>83</v>
      </c>
      <c r="D60" s="28"/>
      <c r="E60" s="28"/>
      <c r="F60" s="35" t="s">
        <v>186</v>
      </c>
      <c r="G60" s="31">
        <f>G61+G63</f>
        <v>300000</v>
      </c>
      <c r="H60" s="2"/>
    </row>
    <row r="61" spans="1:8" ht="25.5" hidden="1">
      <c r="A61" s="171"/>
      <c r="B61" s="28" t="s">
        <v>98</v>
      </c>
      <c r="C61" s="28" t="s">
        <v>83</v>
      </c>
      <c r="D61" s="28" t="s">
        <v>96</v>
      </c>
      <c r="E61" s="28"/>
      <c r="F61" s="30" t="s">
        <v>187</v>
      </c>
      <c r="G61" s="31">
        <f>G62</f>
        <v>0</v>
      </c>
      <c r="H61" s="2"/>
    </row>
    <row r="62" spans="1:8" ht="25.5" hidden="1">
      <c r="A62" s="171" t="s">
        <v>83</v>
      </c>
      <c r="B62" s="28" t="s">
        <v>249</v>
      </c>
      <c r="C62" s="28" t="s">
        <v>83</v>
      </c>
      <c r="D62" s="28" t="s">
        <v>96</v>
      </c>
      <c r="E62" s="28" t="s">
        <v>77</v>
      </c>
      <c r="F62" s="32" t="s">
        <v>336</v>
      </c>
      <c r="G62" s="31">
        <v>0</v>
      </c>
      <c r="H62" s="2"/>
    </row>
    <row r="63" spans="1:8" ht="25.5">
      <c r="A63" s="171"/>
      <c r="B63" s="28" t="s">
        <v>95</v>
      </c>
      <c r="C63" s="28" t="s">
        <v>83</v>
      </c>
      <c r="D63" s="28" t="s">
        <v>97</v>
      </c>
      <c r="E63" s="28"/>
      <c r="F63" s="30" t="s">
        <v>251</v>
      </c>
      <c r="G63" s="31">
        <f>G64</f>
        <v>300000</v>
      </c>
      <c r="H63" s="2"/>
    </row>
    <row r="64" spans="1:8" ht="12.75">
      <c r="A64" s="171">
        <f>A59+1</f>
        <v>14</v>
      </c>
      <c r="B64" s="28" t="s">
        <v>249</v>
      </c>
      <c r="C64" s="28" t="s">
        <v>83</v>
      </c>
      <c r="D64" s="28" t="s">
        <v>97</v>
      </c>
      <c r="E64" s="28" t="s">
        <v>227</v>
      </c>
      <c r="F64" s="25" t="s">
        <v>168</v>
      </c>
      <c r="G64" s="31">
        <v>300000</v>
      </c>
      <c r="H64" s="2"/>
    </row>
    <row r="65" spans="1:8" s="11" customFormat="1" ht="12.75">
      <c r="A65" s="175"/>
      <c r="B65" s="27" t="s">
        <v>252</v>
      </c>
      <c r="C65" s="27"/>
      <c r="D65" s="27"/>
      <c r="E65" s="27"/>
      <c r="F65" s="33" t="s">
        <v>163</v>
      </c>
      <c r="G65" s="34">
        <f>G66+G87+G103</f>
        <v>20251762</v>
      </c>
      <c r="H65" s="15"/>
    </row>
    <row r="66" spans="1:8" ht="15" customHeight="1">
      <c r="A66" s="176"/>
      <c r="B66" s="28" t="s">
        <v>99</v>
      </c>
      <c r="C66" s="28" t="s">
        <v>156</v>
      </c>
      <c r="D66" s="28"/>
      <c r="E66" s="28"/>
      <c r="F66" s="35" t="s">
        <v>164</v>
      </c>
      <c r="G66" s="31">
        <f>G69+G79+G81+G74+G76+G67+G71</f>
        <v>1761550</v>
      </c>
      <c r="H66" s="2"/>
    </row>
    <row r="67" spans="1:8" ht="12.75" hidden="1">
      <c r="A67" s="176"/>
      <c r="B67" s="28" t="s">
        <v>102</v>
      </c>
      <c r="C67" s="28" t="s">
        <v>156</v>
      </c>
      <c r="D67" s="28" t="s">
        <v>10</v>
      </c>
      <c r="E67" s="28"/>
      <c r="F67" s="30" t="s">
        <v>11</v>
      </c>
      <c r="G67" s="31">
        <f>G68</f>
        <v>0</v>
      </c>
      <c r="H67" s="2"/>
    </row>
    <row r="68" spans="1:8" ht="25.5" hidden="1">
      <c r="A68" s="176"/>
      <c r="B68" s="28" t="s">
        <v>102</v>
      </c>
      <c r="C68" s="28" t="s">
        <v>156</v>
      </c>
      <c r="D68" s="28" t="s">
        <v>10</v>
      </c>
      <c r="E68" s="28" t="s">
        <v>77</v>
      </c>
      <c r="F68" s="32" t="s">
        <v>174</v>
      </c>
      <c r="G68" s="31">
        <v>0</v>
      </c>
      <c r="H68" s="2"/>
    </row>
    <row r="69" spans="1:8" ht="51" hidden="1">
      <c r="A69" s="176"/>
      <c r="B69" s="28" t="s">
        <v>103</v>
      </c>
      <c r="C69" s="28" t="s">
        <v>156</v>
      </c>
      <c r="D69" s="28" t="s">
        <v>105</v>
      </c>
      <c r="E69" s="28"/>
      <c r="F69" s="30" t="s">
        <v>333</v>
      </c>
      <c r="G69" s="31">
        <f>G70</f>
        <v>0</v>
      </c>
      <c r="H69" s="2"/>
    </row>
    <row r="70" spans="1:8" ht="25.5" hidden="1">
      <c r="A70" s="176">
        <f>A64+1</f>
        <v>15</v>
      </c>
      <c r="B70" s="28" t="s">
        <v>99</v>
      </c>
      <c r="C70" s="28" t="s">
        <v>156</v>
      </c>
      <c r="D70" s="28" t="s">
        <v>105</v>
      </c>
      <c r="E70" s="28" t="s">
        <v>520</v>
      </c>
      <c r="F70" s="32" t="s">
        <v>174</v>
      </c>
      <c r="G70" s="31">
        <v>0</v>
      </c>
      <c r="H70" s="2"/>
    </row>
    <row r="71" spans="1:8" ht="25.5">
      <c r="A71" s="176"/>
      <c r="B71" s="28" t="s">
        <v>173</v>
      </c>
      <c r="C71" s="28" t="s">
        <v>156</v>
      </c>
      <c r="D71" s="28" t="s">
        <v>523</v>
      </c>
      <c r="E71" s="28"/>
      <c r="F71" s="32" t="s">
        <v>191</v>
      </c>
      <c r="G71" s="31">
        <f>G72</f>
        <v>1321550</v>
      </c>
      <c r="H71" s="2"/>
    </row>
    <row r="72" spans="1:8" ht="12.75">
      <c r="A72" s="176"/>
      <c r="B72" s="28" t="s">
        <v>173</v>
      </c>
      <c r="C72" s="28" t="s">
        <v>156</v>
      </c>
      <c r="D72" s="28" t="s">
        <v>523</v>
      </c>
      <c r="E72" s="28" t="s">
        <v>521</v>
      </c>
      <c r="F72" s="32" t="s">
        <v>551</v>
      </c>
      <c r="G72" s="31">
        <f>G73</f>
        <v>1321550</v>
      </c>
      <c r="H72" s="2"/>
    </row>
    <row r="73" spans="1:8" ht="38.25">
      <c r="A73" s="176">
        <f>A64+1</f>
        <v>15</v>
      </c>
      <c r="B73" s="28" t="s">
        <v>173</v>
      </c>
      <c r="C73" s="28" t="s">
        <v>156</v>
      </c>
      <c r="D73" s="28" t="s">
        <v>523</v>
      </c>
      <c r="E73" s="28" t="s">
        <v>550</v>
      </c>
      <c r="F73" s="32" t="s">
        <v>552</v>
      </c>
      <c r="G73" s="31">
        <v>1321550</v>
      </c>
      <c r="H73" s="2"/>
    </row>
    <row r="74" spans="1:8" ht="38.25" hidden="1">
      <c r="A74" s="176"/>
      <c r="B74" s="28" t="s">
        <v>103</v>
      </c>
      <c r="C74" s="28" t="s">
        <v>156</v>
      </c>
      <c r="D74" s="28" t="s">
        <v>106</v>
      </c>
      <c r="E74" s="28"/>
      <c r="F74" s="30" t="s">
        <v>338</v>
      </c>
      <c r="G74" s="31">
        <f>G75</f>
        <v>0</v>
      </c>
      <c r="H74" s="2"/>
    </row>
    <row r="75" spans="1:8" ht="25.5" hidden="1">
      <c r="A75" s="176">
        <f>A73+1</f>
        <v>16</v>
      </c>
      <c r="B75" s="28" t="s">
        <v>99</v>
      </c>
      <c r="C75" s="28" t="s">
        <v>156</v>
      </c>
      <c r="D75" s="28" t="s">
        <v>106</v>
      </c>
      <c r="E75" s="28" t="s">
        <v>520</v>
      </c>
      <c r="F75" s="32" t="s">
        <v>174</v>
      </c>
      <c r="G75" s="31">
        <v>0</v>
      </c>
      <c r="H75" s="2"/>
    </row>
    <row r="76" spans="1:8" ht="51" customHeight="1">
      <c r="A76" s="176"/>
      <c r="B76" s="28" t="s">
        <v>103</v>
      </c>
      <c r="C76" s="28" t="s">
        <v>156</v>
      </c>
      <c r="D76" s="28" t="s">
        <v>341</v>
      </c>
      <c r="E76" s="28"/>
      <c r="F76" s="30" t="s">
        <v>201</v>
      </c>
      <c r="G76" s="31">
        <f>G77</f>
        <v>440000</v>
      </c>
      <c r="H76" s="2"/>
    </row>
    <row r="77" spans="1:8" ht="12.75">
      <c r="A77" s="176"/>
      <c r="B77" s="28" t="s">
        <v>99</v>
      </c>
      <c r="C77" s="28" t="s">
        <v>156</v>
      </c>
      <c r="D77" s="28" t="s">
        <v>341</v>
      </c>
      <c r="E77" s="28" t="s">
        <v>521</v>
      </c>
      <c r="F77" s="32" t="s">
        <v>551</v>
      </c>
      <c r="G77" s="31">
        <f>G78</f>
        <v>440000</v>
      </c>
      <c r="H77" s="2"/>
    </row>
    <row r="78" spans="1:8" ht="38.25">
      <c r="A78" s="176">
        <f>A73+1</f>
        <v>16</v>
      </c>
      <c r="B78" s="28" t="s">
        <v>99</v>
      </c>
      <c r="C78" s="28" t="s">
        <v>156</v>
      </c>
      <c r="D78" s="28" t="s">
        <v>341</v>
      </c>
      <c r="E78" s="28" t="s">
        <v>550</v>
      </c>
      <c r="F78" s="32" t="s">
        <v>552</v>
      </c>
      <c r="G78" s="31">
        <v>440000</v>
      </c>
      <c r="H78" s="2"/>
    </row>
    <row r="79" spans="1:8" ht="38.25" hidden="1">
      <c r="A79" s="176"/>
      <c r="B79" s="28" t="s">
        <v>99</v>
      </c>
      <c r="C79" s="28" t="s">
        <v>156</v>
      </c>
      <c r="D79" s="28" t="s">
        <v>100</v>
      </c>
      <c r="E79" s="28"/>
      <c r="F79" s="30" t="s">
        <v>253</v>
      </c>
      <c r="G79" s="31">
        <f>G80</f>
        <v>0</v>
      </c>
      <c r="H79" s="2"/>
    </row>
    <row r="80" spans="1:8" ht="12.75" hidden="1">
      <c r="A80" s="176">
        <v>16</v>
      </c>
      <c r="B80" s="28" t="s">
        <v>252</v>
      </c>
      <c r="C80" s="28" t="s">
        <v>156</v>
      </c>
      <c r="D80" s="28" t="s">
        <v>100</v>
      </c>
      <c r="E80" s="28" t="s">
        <v>101</v>
      </c>
      <c r="F80" s="32" t="s">
        <v>175</v>
      </c>
      <c r="G80" s="31">
        <v>0</v>
      </c>
      <c r="H80" s="2"/>
    </row>
    <row r="81" spans="1:8" ht="25.5" hidden="1">
      <c r="A81" s="176"/>
      <c r="B81" s="28" t="s">
        <v>102</v>
      </c>
      <c r="C81" s="28" t="s">
        <v>156</v>
      </c>
      <c r="D81" s="28" t="s">
        <v>351</v>
      </c>
      <c r="E81" s="28"/>
      <c r="F81" s="30" t="s">
        <v>352</v>
      </c>
      <c r="G81" s="31">
        <f>G82</f>
        <v>0</v>
      </c>
      <c r="H81" s="2"/>
    </row>
    <row r="82" spans="1:8" ht="25.5" hidden="1">
      <c r="A82" s="176">
        <v>17</v>
      </c>
      <c r="B82" s="28" t="s">
        <v>104</v>
      </c>
      <c r="C82" s="28" t="s">
        <v>156</v>
      </c>
      <c r="D82" s="28" t="s">
        <v>351</v>
      </c>
      <c r="E82" s="28" t="s">
        <v>101</v>
      </c>
      <c r="F82" s="32" t="s">
        <v>348</v>
      </c>
      <c r="G82" s="31">
        <v>0</v>
      </c>
      <c r="H82" s="2"/>
    </row>
    <row r="83" spans="1:8" ht="38.25" hidden="1">
      <c r="A83" s="176"/>
      <c r="B83" s="28" t="s">
        <v>102</v>
      </c>
      <c r="C83" s="28" t="s">
        <v>156</v>
      </c>
      <c r="D83" s="28" t="s">
        <v>105</v>
      </c>
      <c r="E83" s="28"/>
      <c r="F83" s="30" t="s">
        <v>41</v>
      </c>
      <c r="G83" s="31">
        <v>0</v>
      </c>
      <c r="H83" s="2"/>
    </row>
    <row r="84" spans="1:8" ht="25.5" hidden="1">
      <c r="A84" s="176" t="s">
        <v>272</v>
      </c>
      <c r="B84" s="28" t="s">
        <v>102</v>
      </c>
      <c r="C84" s="28" t="s">
        <v>156</v>
      </c>
      <c r="D84" s="28" t="s">
        <v>105</v>
      </c>
      <c r="E84" s="28" t="s">
        <v>77</v>
      </c>
      <c r="F84" s="32" t="s">
        <v>174</v>
      </c>
      <c r="G84" s="31">
        <v>0</v>
      </c>
      <c r="H84" s="2"/>
    </row>
    <row r="85" spans="1:8" ht="12.75" hidden="1">
      <c r="A85" s="176"/>
      <c r="B85" s="28" t="s">
        <v>107</v>
      </c>
      <c r="C85" s="28" t="s">
        <v>156</v>
      </c>
      <c r="D85" s="28" t="s">
        <v>106</v>
      </c>
      <c r="E85" s="28"/>
      <c r="F85" s="30" t="s">
        <v>42</v>
      </c>
      <c r="G85" s="31">
        <v>0</v>
      </c>
      <c r="H85" s="2"/>
    </row>
    <row r="86" spans="1:8" ht="25.5" hidden="1">
      <c r="A86" s="176" t="s">
        <v>273</v>
      </c>
      <c r="B86" s="28" t="s">
        <v>108</v>
      </c>
      <c r="C86" s="28" t="s">
        <v>156</v>
      </c>
      <c r="D86" s="28" t="s">
        <v>106</v>
      </c>
      <c r="E86" s="28" t="s">
        <v>77</v>
      </c>
      <c r="F86" s="32" t="s">
        <v>174</v>
      </c>
      <c r="G86" s="31">
        <v>0</v>
      </c>
      <c r="H86" s="2"/>
    </row>
    <row r="87" spans="1:8" ht="12.75">
      <c r="A87" s="176"/>
      <c r="B87" s="28" t="s">
        <v>99</v>
      </c>
      <c r="C87" s="28" t="s">
        <v>155</v>
      </c>
      <c r="D87" s="28"/>
      <c r="E87" s="28"/>
      <c r="F87" s="35" t="s">
        <v>165</v>
      </c>
      <c r="G87" s="31">
        <f>G88+G90+G92+G101+G95+G98</f>
        <v>11746016</v>
      </c>
      <c r="H87" s="2"/>
    </row>
    <row r="88" spans="1:8" ht="51" hidden="1">
      <c r="A88" s="176"/>
      <c r="B88" s="28" t="s">
        <v>99</v>
      </c>
      <c r="C88" s="28" t="s">
        <v>155</v>
      </c>
      <c r="D88" s="28" t="s">
        <v>109</v>
      </c>
      <c r="E88" s="28"/>
      <c r="F88" s="30" t="s">
        <v>176</v>
      </c>
      <c r="G88" s="31">
        <f>G89</f>
        <v>0</v>
      </c>
      <c r="H88" s="2"/>
    </row>
    <row r="89" spans="1:8" ht="12.75" hidden="1">
      <c r="A89" s="176" t="s">
        <v>231</v>
      </c>
      <c r="B89" s="28" t="s">
        <v>103</v>
      </c>
      <c r="C89" s="28" t="s">
        <v>155</v>
      </c>
      <c r="D89" s="28" t="s">
        <v>109</v>
      </c>
      <c r="E89" s="28" t="s">
        <v>101</v>
      </c>
      <c r="F89" s="32" t="s">
        <v>175</v>
      </c>
      <c r="G89" s="31">
        <v>0</v>
      </c>
      <c r="H89" s="2"/>
    </row>
    <row r="90" spans="1:8" ht="51" hidden="1">
      <c r="A90" s="176"/>
      <c r="B90" s="28" t="s">
        <v>99</v>
      </c>
      <c r="C90" s="28" t="s">
        <v>155</v>
      </c>
      <c r="D90" s="28" t="s">
        <v>110</v>
      </c>
      <c r="E90" s="28"/>
      <c r="F90" s="30" t="s">
        <v>177</v>
      </c>
      <c r="G90" s="31">
        <f>G91</f>
        <v>0</v>
      </c>
      <c r="H90" s="2"/>
    </row>
    <row r="91" spans="1:8" ht="12.75" hidden="1">
      <c r="A91" s="176" t="s">
        <v>270</v>
      </c>
      <c r="B91" s="28" t="s">
        <v>252</v>
      </c>
      <c r="C91" s="28" t="s">
        <v>155</v>
      </c>
      <c r="D91" s="28" t="s">
        <v>110</v>
      </c>
      <c r="E91" s="28" t="s">
        <v>101</v>
      </c>
      <c r="F91" s="32" t="s">
        <v>175</v>
      </c>
      <c r="G91" s="31">
        <v>0</v>
      </c>
      <c r="H91" s="2"/>
    </row>
    <row r="92" spans="1:8" ht="12.75">
      <c r="A92" s="176"/>
      <c r="B92" s="28" t="s">
        <v>252</v>
      </c>
      <c r="C92" s="28" t="s">
        <v>155</v>
      </c>
      <c r="D92" s="28" t="s">
        <v>111</v>
      </c>
      <c r="E92" s="28"/>
      <c r="F92" s="30" t="s">
        <v>43</v>
      </c>
      <c r="G92" s="31">
        <f>G93</f>
        <v>1547016</v>
      </c>
      <c r="H92" s="2"/>
    </row>
    <row r="93" spans="1:8" ht="12.75">
      <c r="A93" s="176"/>
      <c r="B93" s="28" t="s">
        <v>104</v>
      </c>
      <c r="C93" s="28" t="s">
        <v>155</v>
      </c>
      <c r="D93" s="28" t="s">
        <v>111</v>
      </c>
      <c r="E93" s="28" t="s">
        <v>521</v>
      </c>
      <c r="F93" s="32" t="s">
        <v>551</v>
      </c>
      <c r="G93" s="31">
        <f>G94</f>
        <v>1547016</v>
      </c>
      <c r="H93" s="2"/>
    </row>
    <row r="94" spans="1:8" ht="38.25">
      <c r="A94" s="176" t="s">
        <v>270</v>
      </c>
      <c r="B94" s="28" t="s">
        <v>252</v>
      </c>
      <c r="C94" s="28" t="s">
        <v>155</v>
      </c>
      <c r="D94" s="28" t="s">
        <v>111</v>
      </c>
      <c r="E94" s="28" t="s">
        <v>550</v>
      </c>
      <c r="F94" s="32" t="s">
        <v>552</v>
      </c>
      <c r="G94" s="31">
        <v>1547016</v>
      </c>
      <c r="H94" s="2"/>
    </row>
    <row r="95" spans="1:8" ht="38.25">
      <c r="A95" s="176"/>
      <c r="B95" s="28" t="s">
        <v>113</v>
      </c>
      <c r="C95" s="28" t="s">
        <v>155</v>
      </c>
      <c r="D95" s="28" t="s">
        <v>12</v>
      </c>
      <c r="E95" s="28"/>
      <c r="F95" s="30" t="s">
        <v>202</v>
      </c>
      <c r="G95" s="31">
        <f>G96</f>
        <v>10199000</v>
      </c>
      <c r="H95" s="2"/>
    </row>
    <row r="96" spans="1:8" ht="12.75">
      <c r="A96" s="176"/>
      <c r="B96" s="28" t="s">
        <v>114</v>
      </c>
      <c r="C96" s="28" t="s">
        <v>155</v>
      </c>
      <c r="D96" s="28" t="s">
        <v>12</v>
      </c>
      <c r="E96" s="28" t="s">
        <v>521</v>
      </c>
      <c r="F96" s="32" t="s">
        <v>551</v>
      </c>
      <c r="G96" s="31">
        <f>G97</f>
        <v>10199000</v>
      </c>
      <c r="H96" s="2"/>
    </row>
    <row r="97" spans="1:8" ht="38.25">
      <c r="A97" s="176">
        <v>16</v>
      </c>
      <c r="B97" s="28" t="s">
        <v>99</v>
      </c>
      <c r="C97" s="28" t="s">
        <v>155</v>
      </c>
      <c r="D97" s="28" t="s">
        <v>12</v>
      </c>
      <c r="E97" s="28" t="s">
        <v>550</v>
      </c>
      <c r="F97" s="32" t="s">
        <v>552</v>
      </c>
      <c r="G97" s="31">
        <v>10199000</v>
      </c>
      <c r="H97" s="2"/>
    </row>
    <row r="98" spans="1:8" ht="25.5" hidden="1">
      <c r="A98" s="176"/>
      <c r="B98" s="28" t="s">
        <v>113</v>
      </c>
      <c r="C98" s="28" t="s">
        <v>155</v>
      </c>
      <c r="D98" s="28" t="s">
        <v>19</v>
      </c>
      <c r="E98" s="28"/>
      <c r="F98" s="30" t="s">
        <v>20</v>
      </c>
      <c r="G98" s="31">
        <f>G99</f>
        <v>0</v>
      </c>
      <c r="H98" s="2"/>
    </row>
    <row r="99" spans="1:8" ht="12.75" hidden="1">
      <c r="A99" s="176"/>
      <c r="B99" s="28" t="s">
        <v>114</v>
      </c>
      <c r="C99" s="28" t="s">
        <v>155</v>
      </c>
      <c r="D99" s="28" t="s">
        <v>19</v>
      </c>
      <c r="E99" s="28" t="s">
        <v>521</v>
      </c>
      <c r="F99" s="32" t="s">
        <v>551</v>
      </c>
      <c r="G99" s="31">
        <f>G100</f>
        <v>0</v>
      </c>
      <c r="H99" s="2"/>
    </row>
    <row r="100" spans="1:8" ht="38.25" hidden="1">
      <c r="A100" s="176">
        <f>A97+1</f>
        <v>17</v>
      </c>
      <c r="B100" s="28" t="s">
        <v>99</v>
      </c>
      <c r="C100" s="28" t="s">
        <v>155</v>
      </c>
      <c r="D100" s="28" t="s">
        <v>19</v>
      </c>
      <c r="E100" s="28" t="s">
        <v>550</v>
      </c>
      <c r="F100" s="32" t="s">
        <v>552</v>
      </c>
      <c r="G100" s="31">
        <v>0</v>
      </c>
      <c r="H100" s="2"/>
    </row>
    <row r="101" spans="1:8" ht="38.25" hidden="1">
      <c r="A101" s="176"/>
      <c r="B101" s="28" t="s">
        <v>252</v>
      </c>
      <c r="C101" s="28" t="s">
        <v>155</v>
      </c>
      <c r="D101" s="28" t="s">
        <v>112</v>
      </c>
      <c r="E101" s="28"/>
      <c r="F101" s="30" t="s">
        <v>337</v>
      </c>
      <c r="G101" s="31">
        <f>SUM(G102:G102)</f>
        <v>0</v>
      </c>
      <c r="H101" s="2"/>
    </row>
    <row r="102" spans="1:8" ht="25.5" hidden="1">
      <c r="A102" s="176">
        <f>A99+1</f>
        <v>1</v>
      </c>
      <c r="B102" s="28" t="s">
        <v>104</v>
      </c>
      <c r="C102" s="28" t="s">
        <v>155</v>
      </c>
      <c r="D102" s="28" t="s">
        <v>112</v>
      </c>
      <c r="E102" s="28" t="s">
        <v>520</v>
      </c>
      <c r="F102" s="32" t="s">
        <v>174</v>
      </c>
      <c r="G102" s="31">
        <v>0</v>
      </c>
      <c r="H102" s="2"/>
    </row>
    <row r="103" spans="1:8" ht="12.75">
      <c r="A103" s="176"/>
      <c r="B103" s="28" t="s">
        <v>108</v>
      </c>
      <c r="C103" s="28" t="s">
        <v>157</v>
      </c>
      <c r="D103" s="28"/>
      <c r="E103" s="28"/>
      <c r="F103" s="35" t="s">
        <v>169</v>
      </c>
      <c r="G103" s="31">
        <f>G104+G106+G108+G116+G118+G120+G114+G112</f>
        <v>6744196</v>
      </c>
      <c r="H103" s="2"/>
    </row>
    <row r="104" spans="1:8" ht="12.75" hidden="1">
      <c r="A104" s="176"/>
      <c r="B104" s="28" t="s">
        <v>114</v>
      </c>
      <c r="C104" s="28" t="s">
        <v>157</v>
      </c>
      <c r="D104" s="28" t="s">
        <v>115</v>
      </c>
      <c r="E104" s="28"/>
      <c r="F104" s="30" t="s">
        <v>44</v>
      </c>
      <c r="G104" s="31">
        <f>G105</f>
        <v>0</v>
      </c>
      <c r="H104" s="2"/>
    </row>
    <row r="105" spans="1:8" ht="25.5" hidden="1">
      <c r="A105" s="176">
        <f>A99+1</f>
        <v>1</v>
      </c>
      <c r="B105" s="28" t="s">
        <v>103</v>
      </c>
      <c r="C105" s="28" t="s">
        <v>157</v>
      </c>
      <c r="D105" s="28" t="s">
        <v>115</v>
      </c>
      <c r="E105" s="28" t="s">
        <v>520</v>
      </c>
      <c r="F105" s="32" t="s">
        <v>174</v>
      </c>
      <c r="G105" s="31">
        <v>0</v>
      </c>
      <c r="H105" s="2"/>
    </row>
    <row r="106" spans="1:8" ht="40.5" customHeight="1" hidden="1">
      <c r="A106" s="176"/>
      <c r="B106" s="28" t="s">
        <v>116</v>
      </c>
      <c r="C106" s="28" t="s">
        <v>157</v>
      </c>
      <c r="D106" s="28" t="s">
        <v>13</v>
      </c>
      <c r="E106" s="28"/>
      <c r="F106" s="30" t="s">
        <v>21</v>
      </c>
      <c r="G106" s="31">
        <f>G107</f>
        <v>0</v>
      </c>
      <c r="H106" s="2"/>
    </row>
    <row r="107" spans="1:8" ht="25.5" hidden="1">
      <c r="A107" s="176">
        <f>A105+1</f>
        <v>2</v>
      </c>
      <c r="B107" s="28" t="s">
        <v>102</v>
      </c>
      <c r="C107" s="28" t="s">
        <v>157</v>
      </c>
      <c r="D107" s="28" t="s">
        <v>13</v>
      </c>
      <c r="E107" s="28" t="s">
        <v>520</v>
      </c>
      <c r="F107" s="32" t="s">
        <v>174</v>
      </c>
      <c r="G107" s="31">
        <v>0</v>
      </c>
      <c r="H107" s="2"/>
    </row>
    <row r="108" spans="1:8" ht="25.5">
      <c r="A108" s="176"/>
      <c r="B108" s="28" t="s">
        <v>117</v>
      </c>
      <c r="C108" s="28" t="s">
        <v>157</v>
      </c>
      <c r="D108" s="28" t="s">
        <v>437</v>
      </c>
      <c r="E108" s="28"/>
      <c r="F108" s="71" t="s">
        <v>192</v>
      </c>
      <c r="G108" s="31">
        <f>G109+G110</f>
        <v>6744196</v>
      </c>
      <c r="H108" s="2"/>
    </row>
    <row r="109" spans="1:8" s="11" customFormat="1" ht="12.75">
      <c r="A109" s="176">
        <f>A97+1</f>
        <v>17</v>
      </c>
      <c r="B109" s="28" t="s">
        <v>252</v>
      </c>
      <c r="C109" s="28" t="s">
        <v>157</v>
      </c>
      <c r="D109" s="28" t="s">
        <v>437</v>
      </c>
      <c r="E109" s="28" t="s">
        <v>227</v>
      </c>
      <c r="F109" s="25" t="s">
        <v>168</v>
      </c>
      <c r="G109" s="31">
        <v>5644196</v>
      </c>
      <c r="H109" s="15"/>
    </row>
    <row r="110" spans="1:8" s="11" customFormat="1" ht="12.75">
      <c r="A110" s="176"/>
      <c r="B110" s="28" t="s">
        <v>173</v>
      </c>
      <c r="C110" s="28" t="s">
        <v>157</v>
      </c>
      <c r="D110" s="28" t="s">
        <v>437</v>
      </c>
      <c r="E110" s="28" t="s">
        <v>521</v>
      </c>
      <c r="F110" s="32" t="s">
        <v>551</v>
      </c>
      <c r="G110" s="31">
        <f>G111</f>
        <v>1100000</v>
      </c>
      <c r="H110" s="15"/>
    </row>
    <row r="111" spans="1:8" s="11" customFormat="1" ht="38.25">
      <c r="A111" s="176">
        <f>A109+1</f>
        <v>18</v>
      </c>
      <c r="B111" s="28" t="s">
        <v>173</v>
      </c>
      <c r="C111" s="28" t="s">
        <v>157</v>
      </c>
      <c r="D111" s="28" t="s">
        <v>437</v>
      </c>
      <c r="E111" s="28" t="s">
        <v>550</v>
      </c>
      <c r="F111" s="32" t="s">
        <v>552</v>
      </c>
      <c r="G111" s="31">
        <v>1100000</v>
      </c>
      <c r="H111" s="15"/>
    </row>
    <row r="112" spans="1:8" s="11" customFormat="1" ht="38.25" hidden="1">
      <c r="A112" s="176"/>
      <c r="B112" s="28" t="s">
        <v>173</v>
      </c>
      <c r="C112" s="28" t="s">
        <v>157</v>
      </c>
      <c r="D112" s="28" t="s">
        <v>524</v>
      </c>
      <c r="E112" s="181"/>
      <c r="F112" s="81" t="s">
        <v>193</v>
      </c>
      <c r="G112" s="31">
        <f>G113</f>
        <v>0</v>
      </c>
      <c r="H112" s="15"/>
    </row>
    <row r="113" spans="1:8" s="11" customFormat="1" ht="12.75" hidden="1">
      <c r="A113" s="176">
        <f>A111+1</f>
        <v>19</v>
      </c>
      <c r="B113" s="28" t="s">
        <v>173</v>
      </c>
      <c r="C113" s="28" t="s">
        <v>157</v>
      </c>
      <c r="D113" s="28" t="s">
        <v>524</v>
      </c>
      <c r="E113" s="28" t="s">
        <v>227</v>
      </c>
      <c r="F113" s="25" t="s">
        <v>168</v>
      </c>
      <c r="G113" s="31">
        <v>0</v>
      </c>
      <c r="H113" s="15"/>
    </row>
    <row r="114" spans="1:8" ht="12.75" hidden="1">
      <c r="A114" s="176"/>
      <c r="B114" s="28" t="s">
        <v>117</v>
      </c>
      <c r="C114" s="28" t="s">
        <v>157</v>
      </c>
      <c r="D114" s="28" t="s">
        <v>118</v>
      </c>
      <c r="E114" s="28"/>
      <c r="F114" s="81" t="s">
        <v>14</v>
      </c>
      <c r="G114" s="31">
        <f>G115</f>
        <v>0</v>
      </c>
      <c r="H114" s="2"/>
    </row>
    <row r="115" spans="1:8" ht="25.5" hidden="1">
      <c r="A115" s="176">
        <f>A113+1</f>
        <v>20</v>
      </c>
      <c r="B115" s="28" t="s">
        <v>108</v>
      </c>
      <c r="C115" s="28" t="s">
        <v>157</v>
      </c>
      <c r="D115" s="28" t="s">
        <v>118</v>
      </c>
      <c r="E115" s="28" t="s">
        <v>520</v>
      </c>
      <c r="F115" s="32" t="s">
        <v>174</v>
      </c>
      <c r="G115" s="31">
        <v>0</v>
      </c>
      <c r="H115" s="2"/>
    </row>
    <row r="116" spans="1:8" ht="12.75" hidden="1">
      <c r="A116" s="176"/>
      <c r="B116" s="28" t="s">
        <v>121</v>
      </c>
      <c r="C116" s="28" t="s">
        <v>157</v>
      </c>
      <c r="D116" s="28" t="s">
        <v>119</v>
      </c>
      <c r="E116" s="28"/>
      <c r="F116" s="30" t="s">
        <v>45</v>
      </c>
      <c r="G116" s="31">
        <f>G117</f>
        <v>0</v>
      </c>
      <c r="H116" s="2"/>
    </row>
    <row r="117" spans="1:8" ht="25.5" hidden="1">
      <c r="A117" s="176">
        <f>A115+1</f>
        <v>21</v>
      </c>
      <c r="B117" s="28" t="s">
        <v>117</v>
      </c>
      <c r="C117" s="28" t="s">
        <v>157</v>
      </c>
      <c r="D117" s="28" t="s">
        <v>119</v>
      </c>
      <c r="E117" s="28" t="s">
        <v>520</v>
      </c>
      <c r="F117" s="32" t="s">
        <v>174</v>
      </c>
      <c r="G117" s="31">
        <v>0</v>
      </c>
      <c r="H117" s="2"/>
    </row>
    <row r="118" spans="1:8" ht="25.5" hidden="1">
      <c r="A118" s="176"/>
      <c r="B118" s="28" t="s">
        <v>114</v>
      </c>
      <c r="C118" s="28" t="s">
        <v>157</v>
      </c>
      <c r="D118" s="28" t="s">
        <v>120</v>
      </c>
      <c r="E118" s="28"/>
      <c r="F118" s="30" t="s">
        <v>46</v>
      </c>
      <c r="G118" s="31">
        <f>G119</f>
        <v>0</v>
      </c>
      <c r="H118" s="2"/>
    </row>
    <row r="119" spans="1:8" ht="25.5" hidden="1">
      <c r="A119" s="176">
        <f>A117+1</f>
        <v>22</v>
      </c>
      <c r="B119" s="28" t="s">
        <v>252</v>
      </c>
      <c r="C119" s="28" t="s">
        <v>157</v>
      </c>
      <c r="D119" s="28" t="s">
        <v>120</v>
      </c>
      <c r="E119" s="28" t="s">
        <v>520</v>
      </c>
      <c r="F119" s="32" t="s">
        <v>174</v>
      </c>
      <c r="G119" s="31">
        <v>0</v>
      </c>
      <c r="H119" s="2"/>
    </row>
    <row r="120" spans="1:8" ht="25.5" hidden="1">
      <c r="A120" s="176"/>
      <c r="B120" s="28" t="s">
        <v>117</v>
      </c>
      <c r="C120" s="28" t="s">
        <v>157</v>
      </c>
      <c r="D120" s="28" t="s">
        <v>122</v>
      </c>
      <c r="E120" s="28"/>
      <c r="F120" s="30" t="s">
        <v>184</v>
      </c>
      <c r="G120" s="31">
        <f>G121</f>
        <v>0</v>
      </c>
      <c r="H120" s="2"/>
    </row>
    <row r="121" spans="1:8" ht="25.5" hidden="1">
      <c r="A121" s="176" t="s">
        <v>274</v>
      </c>
      <c r="B121" s="28" t="s">
        <v>117</v>
      </c>
      <c r="C121" s="28" t="s">
        <v>157</v>
      </c>
      <c r="D121" s="28" t="s">
        <v>122</v>
      </c>
      <c r="E121" s="28" t="s">
        <v>77</v>
      </c>
      <c r="F121" s="32" t="s">
        <v>174</v>
      </c>
      <c r="G121" s="31">
        <v>0</v>
      </c>
      <c r="H121" s="2"/>
    </row>
    <row r="122" spans="1:8" s="11" customFormat="1" ht="12.75" hidden="1">
      <c r="A122" s="175"/>
      <c r="B122" s="27" t="s">
        <v>47</v>
      </c>
      <c r="C122" s="27"/>
      <c r="D122" s="27"/>
      <c r="E122" s="27"/>
      <c r="F122" s="33" t="s">
        <v>48</v>
      </c>
      <c r="G122" s="34">
        <f>G123</f>
        <v>0</v>
      </c>
      <c r="H122" s="15"/>
    </row>
    <row r="123" spans="1:8" ht="25.5" hidden="1">
      <c r="A123" s="176"/>
      <c r="B123" s="28" t="s">
        <v>123</v>
      </c>
      <c r="C123" s="28" t="s">
        <v>157</v>
      </c>
      <c r="D123" s="28"/>
      <c r="E123" s="28"/>
      <c r="F123" s="35" t="s">
        <v>49</v>
      </c>
      <c r="G123" s="31">
        <f>G124</f>
        <v>0</v>
      </c>
      <c r="H123" s="2"/>
    </row>
    <row r="124" spans="1:8" ht="15" customHeight="1" hidden="1">
      <c r="A124" s="176"/>
      <c r="B124" s="28" t="s">
        <v>125</v>
      </c>
      <c r="C124" s="28" t="s">
        <v>157</v>
      </c>
      <c r="D124" s="28" t="s">
        <v>124</v>
      </c>
      <c r="E124" s="28"/>
      <c r="F124" s="30" t="s">
        <v>50</v>
      </c>
      <c r="G124" s="31">
        <f>G125</f>
        <v>0</v>
      </c>
      <c r="H124" s="2"/>
    </row>
    <row r="125" spans="1:8" ht="12.75" hidden="1">
      <c r="A125" s="176" t="s">
        <v>274</v>
      </c>
      <c r="B125" s="28" t="s">
        <v>123</v>
      </c>
      <c r="C125" s="28" t="s">
        <v>157</v>
      </c>
      <c r="D125" s="28" t="s">
        <v>124</v>
      </c>
      <c r="E125" s="28" t="s">
        <v>101</v>
      </c>
      <c r="F125" s="32" t="s">
        <v>175</v>
      </c>
      <c r="G125" s="31">
        <v>0</v>
      </c>
      <c r="H125" s="2"/>
    </row>
    <row r="126" spans="1:8" s="11" customFormat="1" ht="12.75">
      <c r="A126" s="175"/>
      <c r="B126" s="27" t="s">
        <v>51</v>
      </c>
      <c r="C126" s="27"/>
      <c r="D126" s="27"/>
      <c r="E126" s="27"/>
      <c r="F126" s="33" t="s">
        <v>180</v>
      </c>
      <c r="G126" s="34">
        <f>G129+G139</f>
        <v>70000</v>
      </c>
      <c r="H126" s="15"/>
    </row>
    <row r="127" spans="1:7" s="6" customFormat="1" ht="24.75" customHeight="1" hidden="1">
      <c r="A127" s="275"/>
      <c r="B127" s="276"/>
      <c r="C127" s="276"/>
      <c r="D127" s="276"/>
      <c r="E127" s="276"/>
      <c r="F127" s="277"/>
      <c r="G127" s="274"/>
    </row>
    <row r="128" spans="1:7" s="9" customFormat="1" ht="63" customHeight="1" hidden="1">
      <c r="A128" s="275"/>
      <c r="B128" s="276"/>
      <c r="C128" s="276"/>
      <c r="D128" s="276"/>
      <c r="E128" s="276"/>
      <c r="F128" s="277"/>
      <c r="G128" s="274"/>
    </row>
    <row r="129" spans="1:8" ht="12.75" hidden="1">
      <c r="A129" s="176"/>
      <c r="B129" s="28" t="s">
        <v>51</v>
      </c>
      <c r="C129" s="28" t="s">
        <v>155</v>
      </c>
      <c r="D129" s="28"/>
      <c r="E129" s="28"/>
      <c r="F129" s="35" t="s">
        <v>52</v>
      </c>
      <c r="G129" s="31">
        <f>G130+G134</f>
        <v>0</v>
      </c>
      <c r="H129" s="2"/>
    </row>
    <row r="130" spans="1:8" ht="60" customHeight="1" hidden="1">
      <c r="A130" s="176"/>
      <c r="B130" s="28" t="s">
        <v>127</v>
      </c>
      <c r="C130" s="28" t="s">
        <v>155</v>
      </c>
      <c r="D130" s="28" t="s">
        <v>339</v>
      </c>
      <c r="E130" s="28"/>
      <c r="F130" s="40" t="s">
        <v>340</v>
      </c>
      <c r="G130" s="31">
        <f>G131</f>
        <v>0</v>
      </c>
      <c r="H130" s="2"/>
    </row>
    <row r="131" spans="1:8" ht="12.75" hidden="1">
      <c r="A131" s="176" t="s">
        <v>275</v>
      </c>
      <c r="B131" s="28" t="s">
        <v>127</v>
      </c>
      <c r="C131" s="28" t="s">
        <v>155</v>
      </c>
      <c r="D131" s="28" t="s">
        <v>339</v>
      </c>
      <c r="E131" s="28" t="s">
        <v>232</v>
      </c>
      <c r="F131" s="32" t="s">
        <v>178</v>
      </c>
      <c r="G131" s="31">
        <v>0</v>
      </c>
      <c r="H131" s="2"/>
    </row>
    <row r="132" spans="1:8" ht="38.25" hidden="1">
      <c r="A132" s="176"/>
      <c r="B132" s="28" t="s">
        <v>128</v>
      </c>
      <c r="C132" s="28" t="s">
        <v>155</v>
      </c>
      <c r="D132" s="28" t="s">
        <v>126</v>
      </c>
      <c r="E132" s="28"/>
      <c r="F132" s="30" t="s">
        <v>53</v>
      </c>
      <c r="G132" s="31">
        <f>G133</f>
        <v>0</v>
      </c>
      <c r="H132" s="2"/>
    </row>
    <row r="133" spans="1:8" ht="12.75" hidden="1">
      <c r="A133" s="176" t="s">
        <v>276</v>
      </c>
      <c r="B133" s="28" t="s">
        <v>129</v>
      </c>
      <c r="C133" s="28" t="s">
        <v>155</v>
      </c>
      <c r="D133" s="28" t="s">
        <v>126</v>
      </c>
      <c r="E133" s="28" t="s">
        <v>232</v>
      </c>
      <c r="F133" s="32" t="s">
        <v>178</v>
      </c>
      <c r="G133" s="31">
        <v>0</v>
      </c>
      <c r="H133" s="2"/>
    </row>
    <row r="134" spans="1:8" ht="38.25" hidden="1">
      <c r="A134" s="176"/>
      <c r="B134" s="28" t="s">
        <v>130</v>
      </c>
      <c r="C134" s="28" t="s">
        <v>155</v>
      </c>
      <c r="D134" s="28" t="s">
        <v>87</v>
      </c>
      <c r="E134" s="28"/>
      <c r="F134" s="30" t="s">
        <v>243</v>
      </c>
      <c r="G134" s="31">
        <f>G135</f>
        <v>0</v>
      </c>
      <c r="H134" s="2"/>
    </row>
    <row r="135" spans="1:8" ht="12.75" hidden="1">
      <c r="A135" s="176" t="s">
        <v>276</v>
      </c>
      <c r="B135" s="28" t="s">
        <v>129</v>
      </c>
      <c r="C135" s="28" t="s">
        <v>155</v>
      </c>
      <c r="D135" s="28" t="s">
        <v>87</v>
      </c>
      <c r="E135" s="28" t="s">
        <v>232</v>
      </c>
      <c r="F135" s="32" t="s">
        <v>178</v>
      </c>
      <c r="G135" s="31">
        <v>0</v>
      </c>
      <c r="H135" s="2"/>
    </row>
    <row r="136" spans="1:8" ht="12.75" hidden="1">
      <c r="A136" s="176"/>
      <c r="B136" s="28" t="s">
        <v>51</v>
      </c>
      <c r="C136" s="28" t="s">
        <v>173</v>
      </c>
      <c r="D136" s="28"/>
      <c r="E136" s="28"/>
      <c r="F136" s="35" t="s">
        <v>54</v>
      </c>
      <c r="G136" s="31">
        <v>0</v>
      </c>
      <c r="H136" s="2"/>
    </row>
    <row r="137" spans="1:8" ht="25.5" hidden="1">
      <c r="A137" s="176"/>
      <c r="B137" s="28" t="s">
        <v>127</v>
      </c>
      <c r="C137" s="28" t="s">
        <v>173</v>
      </c>
      <c r="D137" s="28" t="s">
        <v>131</v>
      </c>
      <c r="E137" s="28"/>
      <c r="F137" s="30" t="s">
        <v>55</v>
      </c>
      <c r="G137" s="31">
        <v>0</v>
      </c>
      <c r="H137" s="2"/>
    </row>
    <row r="138" spans="1:8" ht="25.5" hidden="1">
      <c r="A138" s="176">
        <v>35</v>
      </c>
      <c r="B138" s="28" t="s">
        <v>127</v>
      </c>
      <c r="C138" s="28" t="s">
        <v>173</v>
      </c>
      <c r="D138" s="28" t="s">
        <v>131</v>
      </c>
      <c r="E138" s="28" t="s">
        <v>77</v>
      </c>
      <c r="F138" s="32" t="s">
        <v>174</v>
      </c>
      <c r="G138" s="31">
        <v>0</v>
      </c>
      <c r="H138" s="2"/>
    </row>
    <row r="139" spans="1:8" ht="12.75">
      <c r="A139" s="176"/>
      <c r="B139" s="28" t="s">
        <v>51</v>
      </c>
      <c r="C139" s="28" t="s">
        <v>233</v>
      </c>
      <c r="D139" s="28"/>
      <c r="E139" s="28"/>
      <c r="F139" s="35" t="s">
        <v>56</v>
      </c>
      <c r="G139" s="31">
        <f>G140+G142</f>
        <v>70000</v>
      </c>
      <c r="H139" s="2"/>
    </row>
    <row r="140" spans="1:8" ht="12.75" hidden="1">
      <c r="A140" s="176"/>
      <c r="B140" s="28" t="s">
        <v>133</v>
      </c>
      <c r="C140" s="28" t="s">
        <v>233</v>
      </c>
      <c r="D140" s="28" t="s">
        <v>132</v>
      </c>
      <c r="E140" s="28"/>
      <c r="F140" s="30" t="s">
        <v>453</v>
      </c>
      <c r="G140" s="31">
        <f>G141</f>
        <v>0</v>
      </c>
      <c r="H140" s="2"/>
    </row>
    <row r="141" spans="1:8" ht="25.5" hidden="1">
      <c r="A141" s="176">
        <f>A119+1</f>
        <v>23</v>
      </c>
      <c r="B141" s="28" t="s">
        <v>128</v>
      </c>
      <c r="C141" s="28" t="s">
        <v>233</v>
      </c>
      <c r="D141" s="28" t="s">
        <v>132</v>
      </c>
      <c r="E141" s="28" t="s">
        <v>520</v>
      </c>
      <c r="F141" s="32" t="s">
        <v>174</v>
      </c>
      <c r="G141" s="31">
        <v>0</v>
      </c>
      <c r="H141" s="2"/>
    </row>
    <row r="142" spans="1:8" ht="38.25">
      <c r="A142" s="176"/>
      <c r="B142" s="28" t="s">
        <v>233</v>
      </c>
      <c r="C142" s="28" t="s">
        <v>233</v>
      </c>
      <c r="D142" s="28" t="s">
        <v>529</v>
      </c>
      <c r="E142" s="28"/>
      <c r="F142" s="30" t="s">
        <v>194</v>
      </c>
      <c r="G142" s="31">
        <f>G143</f>
        <v>70000</v>
      </c>
      <c r="H142" s="2"/>
    </row>
    <row r="143" spans="1:8" ht="12.75">
      <c r="A143" s="176">
        <f>A113+1</f>
        <v>20</v>
      </c>
      <c r="B143" s="28" t="s">
        <v>233</v>
      </c>
      <c r="C143" s="28" t="s">
        <v>233</v>
      </c>
      <c r="D143" s="28" t="s">
        <v>529</v>
      </c>
      <c r="E143" s="28" t="s">
        <v>397</v>
      </c>
      <c r="F143" s="32" t="s">
        <v>612</v>
      </c>
      <c r="G143" s="31">
        <v>70000</v>
      </c>
      <c r="H143" s="2"/>
    </row>
    <row r="144" spans="1:8" s="11" customFormat="1" ht="12.75">
      <c r="A144" s="175"/>
      <c r="B144" s="27" t="s">
        <v>57</v>
      </c>
      <c r="C144" s="27"/>
      <c r="D144" s="27"/>
      <c r="E144" s="27"/>
      <c r="F144" s="33" t="s">
        <v>8</v>
      </c>
      <c r="G144" s="34">
        <f>G145</f>
        <v>10065630</v>
      </c>
      <c r="H144" s="15"/>
    </row>
    <row r="145" spans="1:8" ht="12.75">
      <c r="A145" s="176"/>
      <c r="B145" s="28" t="s">
        <v>134</v>
      </c>
      <c r="C145" s="28" t="s">
        <v>156</v>
      </c>
      <c r="D145" s="28"/>
      <c r="E145" s="28"/>
      <c r="F145" s="35" t="s">
        <v>179</v>
      </c>
      <c r="G145" s="31">
        <f>G147+G149+G159+G151+G153</f>
        <v>10065630</v>
      </c>
      <c r="H145" s="2"/>
    </row>
    <row r="146" spans="1:8" ht="12.75">
      <c r="A146" s="176"/>
      <c r="B146" s="28" t="s">
        <v>135</v>
      </c>
      <c r="C146" s="28" t="s">
        <v>156</v>
      </c>
      <c r="D146" s="28" t="s">
        <v>540</v>
      </c>
      <c r="E146" s="28"/>
      <c r="F146" s="35" t="s">
        <v>541</v>
      </c>
      <c r="G146" s="31">
        <f>G148+G150+G160+G152+G154</f>
        <v>10065630</v>
      </c>
      <c r="H146" s="2"/>
    </row>
    <row r="147" spans="1:8" ht="51">
      <c r="A147" s="176"/>
      <c r="B147" s="28" t="s">
        <v>135</v>
      </c>
      <c r="C147" s="28" t="s">
        <v>156</v>
      </c>
      <c r="D147" s="28" t="s">
        <v>525</v>
      </c>
      <c r="E147" s="28"/>
      <c r="F147" s="30" t="s">
        <v>195</v>
      </c>
      <c r="G147" s="31">
        <f>G148</f>
        <v>8888396</v>
      </c>
      <c r="H147" s="2"/>
    </row>
    <row r="148" spans="1:8" ht="12.75">
      <c r="A148" s="176">
        <f>A143+1</f>
        <v>21</v>
      </c>
      <c r="B148" s="28" t="s">
        <v>57</v>
      </c>
      <c r="C148" s="28" t="s">
        <v>156</v>
      </c>
      <c r="D148" s="28" t="s">
        <v>525</v>
      </c>
      <c r="E148" s="28" t="s">
        <v>101</v>
      </c>
      <c r="F148" s="32" t="s">
        <v>528</v>
      </c>
      <c r="G148" s="31">
        <v>8888396</v>
      </c>
      <c r="H148" s="2"/>
    </row>
    <row r="149" spans="1:8" ht="63.75">
      <c r="A149" s="176"/>
      <c r="B149" s="28" t="s">
        <v>136</v>
      </c>
      <c r="C149" s="28" t="s">
        <v>156</v>
      </c>
      <c r="D149" s="28" t="s">
        <v>526</v>
      </c>
      <c r="E149" s="28"/>
      <c r="F149" s="30" t="s">
        <v>196</v>
      </c>
      <c r="G149" s="31">
        <f>G150</f>
        <v>69060</v>
      </c>
      <c r="H149" s="2"/>
    </row>
    <row r="150" spans="1:8" ht="12.75">
      <c r="A150" s="176">
        <f>A148+1</f>
        <v>22</v>
      </c>
      <c r="B150" s="28" t="s">
        <v>57</v>
      </c>
      <c r="C150" s="28" t="s">
        <v>156</v>
      </c>
      <c r="D150" s="28" t="s">
        <v>526</v>
      </c>
      <c r="E150" s="28" t="s">
        <v>101</v>
      </c>
      <c r="F150" s="32" t="s">
        <v>528</v>
      </c>
      <c r="G150" s="31">
        <v>69060</v>
      </c>
      <c r="H150" s="2"/>
    </row>
    <row r="151" spans="1:8" ht="38.25">
      <c r="A151" s="176"/>
      <c r="B151" s="28" t="s">
        <v>137</v>
      </c>
      <c r="C151" s="28" t="s">
        <v>156</v>
      </c>
      <c r="D151" s="28" t="s">
        <v>527</v>
      </c>
      <c r="E151" s="28"/>
      <c r="F151" s="30" t="s">
        <v>197</v>
      </c>
      <c r="G151" s="31">
        <f>G152</f>
        <v>1108174</v>
      </c>
      <c r="H151" s="2"/>
    </row>
    <row r="152" spans="1:8" ht="12.75">
      <c r="A152" s="176">
        <f>A150+1</f>
        <v>23</v>
      </c>
      <c r="B152" s="28" t="s">
        <v>138</v>
      </c>
      <c r="C152" s="28" t="s">
        <v>156</v>
      </c>
      <c r="D152" s="28" t="s">
        <v>527</v>
      </c>
      <c r="E152" s="28" t="s">
        <v>101</v>
      </c>
      <c r="F152" s="32" t="s">
        <v>528</v>
      </c>
      <c r="G152" s="31">
        <v>1108174</v>
      </c>
      <c r="H152" s="2"/>
    </row>
    <row r="153" spans="1:8" ht="38.25" hidden="1">
      <c r="A153" s="176"/>
      <c r="B153" s="28" t="s">
        <v>136</v>
      </c>
      <c r="C153" s="28" t="s">
        <v>156</v>
      </c>
      <c r="D153" s="28" t="s">
        <v>454</v>
      </c>
      <c r="E153" s="28"/>
      <c r="F153" s="30" t="s">
        <v>455</v>
      </c>
      <c r="G153" s="31">
        <f>G154</f>
        <v>0</v>
      </c>
      <c r="H153" s="2"/>
    </row>
    <row r="154" spans="1:8" ht="12.75" hidden="1">
      <c r="A154" s="176">
        <f>A152+1</f>
        <v>24</v>
      </c>
      <c r="B154" s="28" t="s">
        <v>139</v>
      </c>
      <c r="C154" s="28" t="s">
        <v>156</v>
      </c>
      <c r="D154" s="28" t="s">
        <v>454</v>
      </c>
      <c r="E154" s="28" t="s">
        <v>101</v>
      </c>
      <c r="F154" s="32" t="s">
        <v>528</v>
      </c>
      <c r="G154" s="31">
        <v>0</v>
      </c>
      <c r="H154" s="2"/>
    </row>
    <row r="155" spans="1:8" ht="25.5" hidden="1">
      <c r="A155" s="176"/>
      <c r="B155" s="28" t="s">
        <v>139</v>
      </c>
      <c r="C155" s="28" t="s">
        <v>156</v>
      </c>
      <c r="D155" s="28" t="s">
        <v>140</v>
      </c>
      <c r="E155" s="28"/>
      <c r="F155" s="30" t="s">
        <v>58</v>
      </c>
      <c r="G155" s="31">
        <f>G156</f>
        <v>0</v>
      </c>
      <c r="H155" s="2"/>
    </row>
    <row r="156" spans="1:8" ht="12.75" hidden="1">
      <c r="A156" s="176" t="s">
        <v>277</v>
      </c>
      <c r="B156" s="28" t="s">
        <v>57</v>
      </c>
      <c r="C156" s="28" t="s">
        <v>156</v>
      </c>
      <c r="D156" s="28" t="s">
        <v>140</v>
      </c>
      <c r="E156" s="28" t="s">
        <v>232</v>
      </c>
      <c r="F156" s="32" t="s">
        <v>178</v>
      </c>
      <c r="G156" s="31">
        <v>0</v>
      </c>
      <c r="H156" s="2"/>
    </row>
    <row r="157" spans="1:8" ht="38.25" hidden="1">
      <c r="A157" s="176"/>
      <c r="B157" s="28" t="s">
        <v>142</v>
      </c>
      <c r="C157" s="28" t="s">
        <v>156</v>
      </c>
      <c r="D157" s="28" t="s">
        <v>141</v>
      </c>
      <c r="E157" s="28"/>
      <c r="F157" s="30" t="s">
        <v>59</v>
      </c>
      <c r="G157" s="31">
        <f>G158</f>
        <v>0</v>
      </c>
      <c r="H157" s="2"/>
    </row>
    <row r="158" spans="1:8" ht="12.75" hidden="1">
      <c r="A158" s="176" t="s">
        <v>278</v>
      </c>
      <c r="B158" s="28" t="s">
        <v>138</v>
      </c>
      <c r="C158" s="28" t="s">
        <v>156</v>
      </c>
      <c r="D158" s="28" t="s">
        <v>141</v>
      </c>
      <c r="E158" s="28" t="s">
        <v>232</v>
      </c>
      <c r="F158" s="32" t="s">
        <v>178</v>
      </c>
      <c r="G158" s="31">
        <v>0</v>
      </c>
      <c r="H158" s="2"/>
    </row>
    <row r="159" spans="1:8" ht="38.25" hidden="1">
      <c r="A159" s="176"/>
      <c r="B159" s="28" t="s">
        <v>57</v>
      </c>
      <c r="C159" s="28" t="s">
        <v>156</v>
      </c>
      <c r="D159" s="28" t="s">
        <v>87</v>
      </c>
      <c r="E159" s="28"/>
      <c r="F159" s="30" t="s">
        <v>243</v>
      </c>
      <c r="G159" s="31">
        <f>G160</f>
        <v>0</v>
      </c>
      <c r="H159" s="2"/>
    </row>
    <row r="160" spans="1:8" ht="12.75" hidden="1">
      <c r="A160" s="176">
        <f>A154+1</f>
        <v>25</v>
      </c>
      <c r="B160" s="28" t="s">
        <v>142</v>
      </c>
      <c r="C160" s="28" t="s">
        <v>156</v>
      </c>
      <c r="D160" s="28" t="s">
        <v>87</v>
      </c>
      <c r="E160" s="28" t="s">
        <v>101</v>
      </c>
      <c r="F160" s="32" t="s">
        <v>528</v>
      </c>
      <c r="G160" s="31">
        <v>0</v>
      </c>
      <c r="H160" s="2"/>
    </row>
    <row r="161" spans="1:8" ht="38.25" hidden="1">
      <c r="A161" s="176"/>
      <c r="B161" s="28" t="s">
        <v>230</v>
      </c>
      <c r="C161" s="28" t="s">
        <v>156</v>
      </c>
      <c r="D161" s="28" t="s">
        <v>144</v>
      </c>
      <c r="E161" s="28"/>
      <c r="F161" s="30" t="s">
        <v>62</v>
      </c>
      <c r="G161" s="31">
        <f>G162</f>
        <v>0</v>
      </c>
      <c r="H161" s="2"/>
    </row>
    <row r="162" spans="1:8" ht="25.5" hidden="1">
      <c r="A162" s="176" t="s">
        <v>349</v>
      </c>
      <c r="B162" s="28" t="s">
        <v>230</v>
      </c>
      <c r="C162" s="28" t="s">
        <v>156</v>
      </c>
      <c r="D162" s="28" t="s">
        <v>144</v>
      </c>
      <c r="E162" s="28" t="s">
        <v>77</v>
      </c>
      <c r="F162" s="32" t="s">
        <v>174</v>
      </c>
      <c r="G162" s="31">
        <v>0</v>
      </c>
      <c r="H162" s="2"/>
    </row>
    <row r="163" spans="1:8" ht="38.25" hidden="1">
      <c r="A163" s="176"/>
      <c r="B163" s="28" t="s">
        <v>143</v>
      </c>
      <c r="C163" s="28" t="s">
        <v>158</v>
      </c>
      <c r="D163" s="28" t="s">
        <v>146</v>
      </c>
      <c r="E163" s="28"/>
      <c r="F163" s="30" t="s">
        <v>63</v>
      </c>
      <c r="G163" s="31">
        <f>G164</f>
        <v>0</v>
      </c>
      <c r="H163" s="2"/>
    </row>
    <row r="164" spans="1:8" ht="25.5" hidden="1">
      <c r="A164" s="176" t="s">
        <v>279</v>
      </c>
      <c r="B164" s="28" t="s">
        <v>145</v>
      </c>
      <c r="C164" s="28" t="s">
        <v>158</v>
      </c>
      <c r="D164" s="28" t="s">
        <v>146</v>
      </c>
      <c r="E164" s="28" t="s">
        <v>77</v>
      </c>
      <c r="F164" s="32" t="s">
        <v>174</v>
      </c>
      <c r="G164" s="31">
        <v>0</v>
      </c>
      <c r="H164" s="2"/>
    </row>
    <row r="165" spans="1:8" ht="25.5" hidden="1">
      <c r="A165" s="176"/>
      <c r="B165" s="28" t="s">
        <v>145</v>
      </c>
      <c r="C165" s="28" t="s">
        <v>158</v>
      </c>
      <c r="D165" s="28" t="s">
        <v>147</v>
      </c>
      <c r="E165" s="28"/>
      <c r="F165" s="30" t="s">
        <v>64</v>
      </c>
      <c r="G165" s="31">
        <v>0</v>
      </c>
      <c r="H165" s="2"/>
    </row>
    <row r="166" spans="1:8" ht="25.5" hidden="1">
      <c r="A166" s="176">
        <v>49</v>
      </c>
      <c r="B166" s="28" t="s">
        <v>148</v>
      </c>
      <c r="C166" s="28" t="s">
        <v>158</v>
      </c>
      <c r="D166" s="28" t="s">
        <v>147</v>
      </c>
      <c r="E166" s="28" t="s">
        <v>77</v>
      </c>
      <c r="F166" s="32" t="s">
        <v>174</v>
      </c>
      <c r="G166" s="31">
        <v>0</v>
      </c>
      <c r="H166" s="2"/>
    </row>
    <row r="167" spans="1:8" s="11" customFormat="1" ht="12.75">
      <c r="A167" s="175"/>
      <c r="B167" s="27" t="s">
        <v>65</v>
      </c>
      <c r="C167" s="27"/>
      <c r="D167" s="27"/>
      <c r="E167" s="27"/>
      <c r="F167" s="33" t="s">
        <v>66</v>
      </c>
      <c r="G167" s="34">
        <f>G168</f>
        <v>1013000</v>
      </c>
      <c r="H167" s="15"/>
    </row>
    <row r="168" spans="1:8" ht="12.75">
      <c r="A168" s="176"/>
      <c r="B168" s="28" t="s">
        <v>65</v>
      </c>
      <c r="C168" s="28" t="s">
        <v>157</v>
      </c>
      <c r="D168" s="28"/>
      <c r="E168" s="28"/>
      <c r="F168" s="35" t="s">
        <v>67</v>
      </c>
      <c r="G168" s="31">
        <f>G171+G175+G173+G177</f>
        <v>1013000</v>
      </c>
      <c r="H168" s="2"/>
    </row>
    <row r="169" spans="1:7" s="6" customFormat="1" ht="21.75" customHeight="1">
      <c r="A169" s="177" t="s">
        <v>268</v>
      </c>
      <c r="B169" s="113" t="s">
        <v>74</v>
      </c>
      <c r="C169" s="113" t="s">
        <v>71</v>
      </c>
      <c r="D169" s="113" t="s">
        <v>72</v>
      </c>
      <c r="E169" s="113" t="s">
        <v>73</v>
      </c>
      <c r="F169" s="112" t="s">
        <v>235</v>
      </c>
      <c r="G169" s="114" t="s">
        <v>353</v>
      </c>
    </row>
    <row r="170" spans="1:7" s="3" customFormat="1" ht="12.75">
      <c r="A170" s="178">
        <v>1</v>
      </c>
      <c r="B170" s="26" t="s">
        <v>160</v>
      </c>
      <c r="C170" s="26" t="s">
        <v>161</v>
      </c>
      <c r="D170" s="26" t="s">
        <v>162</v>
      </c>
      <c r="E170" s="26" t="s">
        <v>185</v>
      </c>
      <c r="F170" s="21">
        <v>6</v>
      </c>
      <c r="G170" s="21">
        <v>7</v>
      </c>
    </row>
    <row r="171" spans="1:8" ht="38.25">
      <c r="A171" s="176"/>
      <c r="B171" s="28" t="s">
        <v>150</v>
      </c>
      <c r="C171" s="28" t="s">
        <v>157</v>
      </c>
      <c r="D171" s="28" t="s">
        <v>529</v>
      </c>
      <c r="E171" s="28"/>
      <c r="F171" s="30" t="s">
        <v>203</v>
      </c>
      <c r="G171" s="31">
        <f>G172</f>
        <v>743000</v>
      </c>
      <c r="H171" s="2"/>
    </row>
    <row r="172" spans="1:8" ht="12.75">
      <c r="A172" s="176">
        <f>A152+1</f>
        <v>24</v>
      </c>
      <c r="B172" s="28" t="s">
        <v>151</v>
      </c>
      <c r="C172" s="28" t="s">
        <v>157</v>
      </c>
      <c r="D172" s="28" t="s">
        <v>529</v>
      </c>
      <c r="E172" s="28" t="s">
        <v>397</v>
      </c>
      <c r="F172" s="25" t="s">
        <v>612</v>
      </c>
      <c r="G172" s="31">
        <v>743000</v>
      </c>
      <c r="H172" s="2"/>
    </row>
    <row r="173" spans="1:8" ht="12.75" hidden="1">
      <c r="A173" s="176"/>
      <c r="B173" s="28" t="s">
        <v>150</v>
      </c>
      <c r="C173" s="28" t="s">
        <v>157</v>
      </c>
      <c r="D173" s="28" t="s">
        <v>449</v>
      </c>
      <c r="E173" s="28"/>
      <c r="F173" s="30" t="s">
        <v>450</v>
      </c>
      <c r="G173" s="31">
        <f>G174</f>
        <v>0</v>
      </c>
      <c r="H173" s="2"/>
    </row>
    <row r="174" spans="1:8" ht="12.75" hidden="1">
      <c r="A174" s="176" t="s">
        <v>350</v>
      </c>
      <c r="B174" s="28" t="s">
        <v>151</v>
      </c>
      <c r="C174" s="28" t="s">
        <v>157</v>
      </c>
      <c r="D174" s="28" t="s">
        <v>449</v>
      </c>
      <c r="E174" s="28" t="s">
        <v>149</v>
      </c>
      <c r="F174" s="32" t="s">
        <v>68</v>
      </c>
      <c r="G174" s="31">
        <v>0</v>
      </c>
      <c r="H174" s="2"/>
    </row>
    <row r="175" spans="1:8" ht="25.5">
      <c r="A175" s="176"/>
      <c r="B175" s="28" t="s">
        <v>152</v>
      </c>
      <c r="C175" s="28" t="s">
        <v>157</v>
      </c>
      <c r="D175" s="28" t="s">
        <v>332</v>
      </c>
      <c r="E175" s="28"/>
      <c r="F175" s="30" t="s">
        <v>549</v>
      </c>
      <c r="G175" s="31">
        <f>G176</f>
        <v>150000</v>
      </c>
      <c r="H175" s="2"/>
    </row>
    <row r="176" spans="1:8" ht="12.75">
      <c r="A176" s="176">
        <f>A172+1</f>
        <v>25</v>
      </c>
      <c r="B176" s="28" t="s">
        <v>65</v>
      </c>
      <c r="C176" s="28" t="s">
        <v>157</v>
      </c>
      <c r="D176" s="28" t="s">
        <v>332</v>
      </c>
      <c r="E176" s="28" t="s">
        <v>397</v>
      </c>
      <c r="F176" s="25" t="s">
        <v>612</v>
      </c>
      <c r="G176" s="31">
        <v>150000</v>
      </c>
      <c r="H176" s="2"/>
    </row>
    <row r="177" spans="1:8" ht="38.25">
      <c r="A177" s="176"/>
      <c r="B177" s="28" t="s">
        <v>152</v>
      </c>
      <c r="C177" s="28" t="s">
        <v>157</v>
      </c>
      <c r="D177" s="28" t="s">
        <v>4</v>
      </c>
      <c r="E177" s="28"/>
      <c r="F177" s="30" t="s">
        <v>53</v>
      </c>
      <c r="G177" s="31">
        <f>G180</f>
        <v>120000</v>
      </c>
      <c r="H177" s="2"/>
    </row>
    <row r="178" spans="1:7" s="6" customFormat="1" ht="21.75" customHeight="1" hidden="1">
      <c r="A178" s="177" t="s">
        <v>268</v>
      </c>
      <c r="B178" s="113" t="s">
        <v>74</v>
      </c>
      <c r="C178" s="113" t="s">
        <v>71</v>
      </c>
      <c r="D178" s="113" t="s">
        <v>72</v>
      </c>
      <c r="E178" s="113" t="s">
        <v>73</v>
      </c>
      <c r="F178" s="112" t="s">
        <v>235</v>
      </c>
      <c r="G178" s="114" t="s">
        <v>353</v>
      </c>
    </row>
    <row r="179" spans="1:7" s="3" customFormat="1" ht="12.75" hidden="1">
      <c r="A179" s="178">
        <v>1</v>
      </c>
      <c r="B179" s="26" t="s">
        <v>160</v>
      </c>
      <c r="C179" s="26" t="s">
        <v>161</v>
      </c>
      <c r="D179" s="26" t="s">
        <v>162</v>
      </c>
      <c r="E179" s="26" t="s">
        <v>185</v>
      </c>
      <c r="F179" s="21">
        <v>6</v>
      </c>
      <c r="G179" s="21">
        <v>7</v>
      </c>
    </row>
    <row r="180" spans="1:8" ht="12.75">
      <c r="A180" s="176">
        <f>A176+1</f>
        <v>26</v>
      </c>
      <c r="B180" s="28" t="s">
        <v>65</v>
      </c>
      <c r="C180" s="28" t="s">
        <v>157</v>
      </c>
      <c r="D180" s="28" t="s">
        <v>4</v>
      </c>
      <c r="E180" s="28" t="s">
        <v>522</v>
      </c>
      <c r="F180" s="32" t="s">
        <v>223</v>
      </c>
      <c r="G180" s="31">
        <v>120000</v>
      </c>
      <c r="H180" s="2"/>
    </row>
    <row r="181" spans="1:8" s="11" customFormat="1" ht="12.75">
      <c r="A181" s="175"/>
      <c r="B181" s="27" t="s">
        <v>230</v>
      </c>
      <c r="C181" s="27"/>
      <c r="D181" s="27"/>
      <c r="E181" s="27"/>
      <c r="F181" s="33" t="s">
        <v>61</v>
      </c>
      <c r="G181" s="34">
        <f>G182</f>
        <v>7159700</v>
      </c>
      <c r="H181" s="15"/>
    </row>
    <row r="182" spans="1:8" ht="12.75">
      <c r="A182" s="176"/>
      <c r="B182" s="28" t="s">
        <v>230</v>
      </c>
      <c r="C182" s="28" t="s">
        <v>156</v>
      </c>
      <c r="D182" s="28"/>
      <c r="E182" s="28"/>
      <c r="F182" s="35" t="s">
        <v>6</v>
      </c>
      <c r="G182" s="31">
        <f>G184+G186</f>
        <v>7159700</v>
      </c>
      <c r="H182" s="2"/>
    </row>
    <row r="183" spans="1:8" ht="12.75">
      <c r="A183" s="176"/>
      <c r="B183" s="28" t="s">
        <v>230</v>
      </c>
      <c r="C183" s="28" t="s">
        <v>156</v>
      </c>
      <c r="D183" s="28" t="s">
        <v>540</v>
      </c>
      <c r="E183" s="28"/>
      <c r="F183" s="35" t="s">
        <v>515</v>
      </c>
      <c r="G183" s="31">
        <f>G185+G187</f>
        <v>7159700</v>
      </c>
      <c r="H183" s="2"/>
    </row>
    <row r="184" spans="1:8" ht="38.25">
      <c r="A184" s="176"/>
      <c r="B184" s="28" t="s">
        <v>230</v>
      </c>
      <c r="C184" s="28" t="s">
        <v>156</v>
      </c>
      <c r="D184" s="28" t="s">
        <v>530</v>
      </c>
      <c r="E184" s="28"/>
      <c r="F184" s="30" t="s">
        <v>198</v>
      </c>
      <c r="G184" s="31">
        <f>G185</f>
        <v>5559700</v>
      </c>
      <c r="H184" s="2"/>
    </row>
    <row r="185" spans="1:8" ht="12.75">
      <c r="A185" s="176">
        <f>A180+1</f>
        <v>27</v>
      </c>
      <c r="B185" s="28" t="s">
        <v>230</v>
      </c>
      <c r="C185" s="28" t="s">
        <v>156</v>
      </c>
      <c r="D185" s="28" t="s">
        <v>530</v>
      </c>
      <c r="E185" s="28" t="s">
        <v>101</v>
      </c>
      <c r="F185" s="32" t="s">
        <v>528</v>
      </c>
      <c r="G185" s="31">
        <v>5559700</v>
      </c>
      <c r="H185" s="2"/>
    </row>
    <row r="186" spans="1:8" ht="25.5">
      <c r="A186" s="176"/>
      <c r="B186" s="28" t="s">
        <v>230</v>
      </c>
      <c r="C186" s="28" t="s">
        <v>156</v>
      </c>
      <c r="D186" s="28" t="s">
        <v>147</v>
      </c>
      <c r="E186" s="28"/>
      <c r="F186" s="30" t="s">
        <v>16</v>
      </c>
      <c r="G186" s="31">
        <f>G187</f>
        <v>1600000</v>
      </c>
      <c r="H186" s="2"/>
    </row>
    <row r="187" spans="1:9" ht="12.75">
      <c r="A187" s="176">
        <f>A185+1</f>
        <v>28</v>
      </c>
      <c r="B187" s="28" t="s">
        <v>230</v>
      </c>
      <c r="C187" s="28" t="s">
        <v>156</v>
      </c>
      <c r="D187" s="28" t="s">
        <v>147</v>
      </c>
      <c r="E187" s="28" t="s">
        <v>398</v>
      </c>
      <c r="F187" s="32" t="s">
        <v>528</v>
      </c>
      <c r="G187" s="31">
        <v>1600000</v>
      </c>
      <c r="H187" s="2"/>
      <c r="I187" s="230"/>
    </row>
    <row r="188" spans="1:8" s="11" customFormat="1" ht="12.75">
      <c r="A188" s="175"/>
      <c r="B188" s="271" t="s">
        <v>83</v>
      </c>
      <c r="C188" s="273"/>
      <c r="D188" s="27"/>
      <c r="E188" s="27"/>
      <c r="F188" s="33" t="s">
        <v>7</v>
      </c>
      <c r="G188" s="34">
        <f>G189</f>
        <v>2703017</v>
      </c>
      <c r="H188" s="15"/>
    </row>
    <row r="189" spans="1:8" ht="12.75">
      <c r="A189" s="176"/>
      <c r="B189" s="28" t="s">
        <v>83</v>
      </c>
      <c r="C189" s="28" t="s">
        <v>155</v>
      </c>
      <c r="D189" s="28"/>
      <c r="E189" s="28"/>
      <c r="F189" s="35" t="s">
        <v>60</v>
      </c>
      <c r="G189" s="31">
        <f>G191+G193</f>
        <v>2703017</v>
      </c>
      <c r="H189" s="2"/>
    </row>
    <row r="190" spans="1:8" ht="12.75">
      <c r="A190" s="176"/>
      <c r="B190" s="28" t="s">
        <v>83</v>
      </c>
      <c r="C190" s="28" t="s">
        <v>155</v>
      </c>
      <c r="D190" s="28" t="s">
        <v>540</v>
      </c>
      <c r="E190" s="28"/>
      <c r="F190" s="35" t="s">
        <v>516</v>
      </c>
      <c r="G190" s="31">
        <f>G192+G194</f>
        <v>2703017</v>
      </c>
      <c r="H190" s="2"/>
    </row>
    <row r="191" spans="1:8" ht="38.25">
      <c r="A191" s="176"/>
      <c r="B191" s="28" t="s">
        <v>83</v>
      </c>
      <c r="C191" s="28" t="s">
        <v>155</v>
      </c>
      <c r="D191" s="28" t="s">
        <v>531</v>
      </c>
      <c r="E191" s="28"/>
      <c r="F191" s="30" t="s">
        <v>199</v>
      </c>
      <c r="G191" s="31">
        <f>G192</f>
        <v>2637917</v>
      </c>
      <c r="H191" s="2"/>
    </row>
    <row r="192" spans="1:8" ht="12.75">
      <c r="A192" s="176">
        <f>A187+1</f>
        <v>29</v>
      </c>
      <c r="B192" s="28" t="s">
        <v>83</v>
      </c>
      <c r="C192" s="28" t="s">
        <v>155</v>
      </c>
      <c r="D192" s="28" t="s">
        <v>531</v>
      </c>
      <c r="E192" s="28" t="s">
        <v>101</v>
      </c>
      <c r="F192" s="32" t="s">
        <v>528</v>
      </c>
      <c r="G192" s="31">
        <v>2637917</v>
      </c>
      <c r="H192" s="2"/>
    </row>
    <row r="193" spans="1:8" ht="38.25">
      <c r="A193" s="176"/>
      <c r="B193" s="28" t="s">
        <v>83</v>
      </c>
      <c r="C193" s="28" t="s">
        <v>155</v>
      </c>
      <c r="D193" s="28" t="s">
        <v>532</v>
      </c>
      <c r="E193" s="28"/>
      <c r="F193" s="30" t="s">
        <v>200</v>
      </c>
      <c r="G193" s="31">
        <f>G194</f>
        <v>65100</v>
      </c>
      <c r="H193" s="2"/>
    </row>
    <row r="194" spans="1:8" ht="12.75">
      <c r="A194" s="176">
        <f>A192+1</f>
        <v>30</v>
      </c>
      <c r="B194" s="28" t="s">
        <v>83</v>
      </c>
      <c r="C194" s="28" t="s">
        <v>155</v>
      </c>
      <c r="D194" s="28" t="s">
        <v>532</v>
      </c>
      <c r="E194" s="28" t="s">
        <v>101</v>
      </c>
      <c r="F194" s="32" t="s">
        <v>528</v>
      </c>
      <c r="G194" s="31">
        <v>65100</v>
      </c>
      <c r="H194" s="2"/>
    </row>
    <row r="195" spans="1:8" ht="25.5" customHeight="1" hidden="1">
      <c r="A195" s="170"/>
      <c r="B195" s="271" t="s">
        <v>269</v>
      </c>
      <c r="C195" s="272"/>
      <c r="D195" s="28"/>
      <c r="E195" s="28"/>
      <c r="F195" s="110" t="s">
        <v>239</v>
      </c>
      <c r="G195" s="111">
        <f>G196</f>
        <v>0</v>
      </c>
      <c r="H195" s="2"/>
    </row>
    <row r="196" spans="1:8" ht="12.75" hidden="1">
      <c r="A196" s="170"/>
      <c r="B196" s="28" t="s">
        <v>269</v>
      </c>
      <c r="C196" s="28" t="s">
        <v>156</v>
      </c>
      <c r="D196" s="28" t="s">
        <v>80</v>
      </c>
      <c r="E196" s="28"/>
      <c r="F196" s="24" t="s">
        <v>240</v>
      </c>
      <c r="G196" s="18">
        <f>G197</f>
        <v>0</v>
      </c>
      <c r="H196" s="2"/>
    </row>
    <row r="197" spans="1:8" ht="12.75" hidden="1">
      <c r="A197" s="170">
        <f>A194+1</f>
        <v>31</v>
      </c>
      <c r="B197" s="28" t="s">
        <v>269</v>
      </c>
      <c r="C197" s="28" t="s">
        <v>156</v>
      </c>
      <c r="D197" s="28" t="s">
        <v>80</v>
      </c>
      <c r="E197" s="28" t="s">
        <v>227</v>
      </c>
      <c r="F197" s="25" t="s">
        <v>168</v>
      </c>
      <c r="G197" s="18">
        <v>0</v>
      </c>
      <c r="H197" s="2"/>
    </row>
    <row r="198" spans="1:8" s="11" customFormat="1" ht="12.75" hidden="1">
      <c r="A198" s="36"/>
      <c r="B198" s="27" t="s">
        <v>0</v>
      </c>
      <c r="C198" s="27"/>
      <c r="D198" s="27"/>
      <c r="E198" s="27"/>
      <c r="F198" s="33" t="s">
        <v>69</v>
      </c>
      <c r="G198" s="34">
        <f>G199</f>
        <v>0</v>
      </c>
      <c r="H198" s="15"/>
    </row>
    <row r="199" spans="1:8" ht="38.25" hidden="1">
      <c r="A199" s="37"/>
      <c r="B199" s="28" t="s">
        <v>1</v>
      </c>
      <c r="C199" s="28" t="s">
        <v>157</v>
      </c>
      <c r="D199" s="28"/>
      <c r="E199" s="28"/>
      <c r="F199" s="35" t="s">
        <v>5</v>
      </c>
      <c r="G199" s="31">
        <f>G200+G202</f>
        <v>0</v>
      </c>
      <c r="H199" s="2"/>
    </row>
    <row r="200" spans="1:8" ht="38.25" hidden="1">
      <c r="A200" s="37"/>
      <c r="B200" s="28" t="s">
        <v>0</v>
      </c>
      <c r="C200" s="28" t="s">
        <v>157</v>
      </c>
      <c r="D200" s="28" t="s">
        <v>4</v>
      </c>
      <c r="E200" s="28"/>
      <c r="F200" s="30" t="s">
        <v>53</v>
      </c>
      <c r="G200" s="31">
        <f>G201</f>
        <v>0</v>
      </c>
      <c r="H200" s="2"/>
    </row>
    <row r="201" spans="1:8" ht="12.75" hidden="1">
      <c r="A201" s="37" t="s">
        <v>451</v>
      </c>
      <c r="B201" s="28" t="s">
        <v>2</v>
      </c>
      <c r="C201" s="28" t="s">
        <v>157</v>
      </c>
      <c r="D201" s="28" t="s">
        <v>4</v>
      </c>
      <c r="E201" s="28" t="s">
        <v>154</v>
      </c>
      <c r="F201" s="32" t="s">
        <v>223</v>
      </c>
      <c r="G201" s="31">
        <v>0</v>
      </c>
      <c r="H201" s="2"/>
    </row>
    <row r="202" spans="1:8" ht="12.75" hidden="1">
      <c r="A202" s="37"/>
      <c r="B202" s="28" t="s">
        <v>3</v>
      </c>
      <c r="C202" s="28" t="s">
        <v>157</v>
      </c>
      <c r="D202" s="28" t="s">
        <v>153</v>
      </c>
      <c r="E202" s="28"/>
      <c r="F202" s="30" t="s">
        <v>70</v>
      </c>
      <c r="G202" s="31">
        <f>G203</f>
        <v>0</v>
      </c>
      <c r="H202" s="2"/>
    </row>
    <row r="203" spans="1:8" ht="12.75" hidden="1">
      <c r="A203" s="37" t="s">
        <v>279</v>
      </c>
      <c r="B203" s="28" t="s">
        <v>231</v>
      </c>
      <c r="C203" s="28" t="s">
        <v>157</v>
      </c>
      <c r="D203" s="28" t="s">
        <v>153</v>
      </c>
      <c r="E203" s="28" t="s">
        <v>154</v>
      </c>
      <c r="F203" s="32" t="s">
        <v>223</v>
      </c>
      <c r="G203" s="31">
        <v>0</v>
      </c>
      <c r="H203" s="2"/>
    </row>
    <row r="204" spans="1:9" ht="19.5" customHeight="1">
      <c r="A204" s="14"/>
      <c r="B204" s="14"/>
      <c r="C204" s="14"/>
      <c r="D204" s="14"/>
      <c r="E204" s="14"/>
      <c r="F204" s="16" t="s">
        <v>236</v>
      </c>
      <c r="G204" s="17">
        <f>G7+G36+G40+G48+G65+G126+G144+G167+G181+G188+G195+G198</f>
        <v>62536927</v>
      </c>
      <c r="H204" s="5"/>
      <c r="I204" s="115"/>
    </row>
    <row r="205" spans="1:8" ht="12.75">
      <c r="A205" s="4"/>
      <c r="H205" s="116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spans="1:5" ht="12.75">
      <c r="A210" s="4"/>
      <c r="B210"/>
      <c r="C210"/>
      <c r="D210"/>
      <c r="E210"/>
    </row>
    <row r="211" spans="1:5" ht="12.75">
      <c r="A211" s="4"/>
      <c r="B211"/>
      <c r="C211"/>
      <c r="D211"/>
      <c r="E211"/>
    </row>
    <row r="212" spans="1:5" ht="12.75">
      <c r="A212" s="4"/>
      <c r="B212"/>
      <c r="C212"/>
      <c r="D212"/>
      <c r="E212"/>
    </row>
    <row r="213" spans="1:5" ht="12.75">
      <c r="A213" s="4"/>
      <c r="B213"/>
      <c r="C213"/>
      <c r="D213"/>
      <c r="E213"/>
    </row>
    <row r="214" spans="1:5" ht="12.75">
      <c r="A214" s="4"/>
      <c r="B214"/>
      <c r="C214"/>
      <c r="D214"/>
      <c r="E214"/>
    </row>
    <row r="215" spans="1:5" ht="12.75">
      <c r="A215" s="4"/>
      <c r="B215"/>
      <c r="C215"/>
      <c r="D215"/>
      <c r="E215"/>
    </row>
    <row r="216" spans="1:5" ht="12.75">
      <c r="A216" s="4"/>
      <c r="B216"/>
      <c r="C216"/>
      <c r="D216"/>
      <c r="E216"/>
    </row>
    <row r="217" spans="1:5" ht="12.75">
      <c r="A217" s="4"/>
      <c r="B217"/>
      <c r="C217"/>
      <c r="D217"/>
      <c r="E217"/>
    </row>
    <row r="218" spans="1:5" ht="12.75">
      <c r="A218" s="4"/>
      <c r="B218"/>
      <c r="C218"/>
      <c r="D218"/>
      <c r="E218"/>
    </row>
    <row r="219" spans="1:5" ht="12.75">
      <c r="A219" s="4"/>
      <c r="B219"/>
      <c r="C219"/>
      <c r="D219"/>
      <c r="E219"/>
    </row>
    <row r="220" spans="1:5" ht="12.75">
      <c r="A220" s="4"/>
      <c r="B220"/>
      <c r="C220"/>
      <c r="D220"/>
      <c r="E220"/>
    </row>
    <row r="221" spans="1:5" ht="12.75">
      <c r="A221" s="4"/>
      <c r="B221"/>
      <c r="C221"/>
      <c r="D221"/>
      <c r="E221"/>
    </row>
    <row r="222" spans="1:5" ht="12.75">
      <c r="A222" s="4"/>
      <c r="B222"/>
      <c r="C222"/>
      <c r="D222"/>
      <c r="E222"/>
    </row>
    <row r="223" spans="1:5" ht="12.75">
      <c r="A223" s="4"/>
      <c r="B223"/>
      <c r="C223"/>
      <c r="D223"/>
      <c r="E223"/>
    </row>
    <row r="224" spans="1:5" ht="12.75">
      <c r="A224" s="4"/>
      <c r="B224"/>
      <c r="C224"/>
      <c r="D224"/>
      <c r="E224"/>
    </row>
    <row r="225" spans="1:5" ht="12.75">
      <c r="A225" s="4"/>
      <c r="B225"/>
      <c r="C225"/>
      <c r="D225"/>
      <c r="E225"/>
    </row>
    <row r="226" spans="1:5" ht="12.75">
      <c r="A226" s="4"/>
      <c r="B226"/>
      <c r="C226"/>
      <c r="D226"/>
      <c r="E226"/>
    </row>
    <row r="227" spans="1:5" ht="12.75">
      <c r="A227" s="4"/>
      <c r="B227"/>
      <c r="C227"/>
      <c r="D227"/>
      <c r="E227"/>
    </row>
    <row r="228" spans="1:5" ht="12.75">
      <c r="A228" s="4"/>
      <c r="B228"/>
      <c r="C228"/>
      <c r="D228"/>
      <c r="E228"/>
    </row>
    <row r="229" spans="1:5" ht="12.75">
      <c r="A229" s="4"/>
      <c r="B229"/>
      <c r="C229"/>
      <c r="D229"/>
      <c r="E229"/>
    </row>
    <row r="230" spans="1:5" ht="12.75">
      <c r="A230" s="4"/>
      <c r="B230"/>
      <c r="C230"/>
      <c r="D230"/>
      <c r="E230"/>
    </row>
    <row r="231" spans="1:5" ht="12.75">
      <c r="A231" s="4"/>
      <c r="B231"/>
      <c r="C231"/>
      <c r="D231"/>
      <c r="E231"/>
    </row>
    <row r="232" spans="1:5" ht="12.75">
      <c r="A232" s="4"/>
      <c r="B232"/>
      <c r="C232"/>
      <c r="D232"/>
      <c r="E232"/>
    </row>
    <row r="233" spans="1:5" ht="12.75">
      <c r="A233" s="4"/>
      <c r="B233"/>
      <c r="C233"/>
      <c r="D233"/>
      <c r="E233"/>
    </row>
    <row r="234" spans="1:5" ht="12.75">
      <c r="A234" s="4"/>
      <c r="B234"/>
      <c r="C234"/>
      <c r="D234"/>
      <c r="E234"/>
    </row>
    <row r="235" spans="1:5" ht="12.75">
      <c r="A235" s="4"/>
      <c r="B235"/>
      <c r="C235"/>
      <c r="D235"/>
      <c r="E235"/>
    </row>
    <row r="236" spans="1:5" ht="12.75">
      <c r="A236" s="4"/>
      <c r="B236"/>
      <c r="C236"/>
      <c r="D236"/>
      <c r="E236"/>
    </row>
    <row r="237" spans="1:5" ht="12.75">
      <c r="A237" s="4"/>
      <c r="B237"/>
      <c r="C237"/>
      <c r="D237"/>
      <c r="E237"/>
    </row>
    <row r="238" spans="1:5" ht="12.75">
      <c r="A238" s="4"/>
      <c r="B238"/>
      <c r="C238"/>
      <c r="D238"/>
      <c r="E238"/>
    </row>
    <row r="239" spans="1:5" ht="12.75">
      <c r="A239" s="4"/>
      <c r="B239"/>
      <c r="C239"/>
      <c r="D239"/>
      <c r="E239"/>
    </row>
    <row r="240" spans="1:5" ht="12.75">
      <c r="A240" s="4"/>
      <c r="B240"/>
      <c r="C240"/>
      <c r="D240"/>
      <c r="E240"/>
    </row>
  </sheetData>
  <sheetProtection/>
  <mergeCells count="11">
    <mergeCell ref="A2:G2"/>
    <mergeCell ref="A3:G3"/>
    <mergeCell ref="B195:C195"/>
    <mergeCell ref="B188:C188"/>
    <mergeCell ref="G127:G128"/>
    <mergeCell ref="A127:A128"/>
    <mergeCell ref="B127:B128"/>
    <mergeCell ref="C127:C128"/>
    <mergeCell ref="D127:D128"/>
    <mergeCell ref="E127:E128"/>
    <mergeCell ref="F127:F128"/>
  </mergeCells>
  <printOptions/>
  <pageMargins left="0.98" right="0.16" top="0.16" bottom="1.7" header="0.16" footer="0.1968503937007874"/>
  <pageSetup horizontalDpi="600" verticalDpi="600" orientation="portrait" paperSize="9" scale="76" r:id="rId1"/>
  <headerFooter alignWithMargins="0">
    <oddFooter>&amp;CСтраница &amp;P из &amp;N</oddFooter>
  </headerFooter>
  <rowBreaks count="1" manualBreakCount="1">
    <brk id="55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I235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1" width="5.625" style="0" customWidth="1"/>
    <col min="2" max="2" width="3.875" style="4" customWidth="1"/>
    <col min="3" max="3" width="5.00390625" style="4" customWidth="1"/>
    <col min="4" max="4" width="8.625" style="4" customWidth="1"/>
    <col min="5" max="5" width="5.125" style="4" customWidth="1"/>
    <col min="6" max="6" width="50.75390625" style="0" customWidth="1"/>
    <col min="7" max="7" width="16.375" style="0" customWidth="1"/>
    <col min="8" max="8" width="16.75390625" style="0" customWidth="1"/>
  </cols>
  <sheetData>
    <row r="1" spans="1:8" ht="50.25" customHeight="1">
      <c r="A1" s="1"/>
      <c r="B1" s="10"/>
      <c r="C1" s="10"/>
      <c r="D1" s="10"/>
      <c r="E1" s="10"/>
      <c r="F1" s="1"/>
      <c r="G1" s="279" t="s">
        <v>291</v>
      </c>
      <c r="H1" s="279"/>
    </row>
    <row r="2" spans="1:8" ht="33.75" customHeight="1">
      <c r="A2" s="264" t="s">
        <v>292</v>
      </c>
      <c r="B2" s="264"/>
      <c r="C2" s="264"/>
      <c r="D2" s="264"/>
      <c r="E2" s="264"/>
      <c r="F2" s="264"/>
      <c r="G2" s="264"/>
      <c r="H2" s="264"/>
    </row>
    <row r="3" spans="1:8" ht="5.25" customHeight="1">
      <c r="A3" s="278"/>
      <c r="B3" s="278"/>
      <c r="C3" s="278"/>
      <c r="D3" s="278"/>
      <c r="E3" s="278"/>
      <c r="F3" s="278"/>
      <c r="G3" s="278"/>
      <c r="H3" s="278"/>
    </row>
    <row r="4" spans="1:8" ht="11.25" customHeight="1">
      <c r="A4" s="1"/>
      <c r="B4" s="10"/>
      <c r="C4" s="10"/>
      <c r="D4" s="10"/>
      <c r="E4" s="10"/>
      <c r="F4" s="1"/>
      <c r="G4" s="1"/>
      <c r="H4" s="1" t="s">
        <v>234</v>
      </c>
    </row>
    <row r="5" spans="1:8" s="6" customFormat="1" ht="25.5" customHeight="1">
      <c r="A5" s="112" t="s">
        <v>268</v>
      </c>
      <c r="B5" s="113" t="s">
        <v>74</v>
      </c>
      <c r="C5" s="113" t="s">
        <v>71</v>
      </c>
      <c r="D5" s="113" t="s">
        <v>72</v>
      </c>
      <c r="E5" s="113" t="s">
        <v>73</v>
      </c>
      <c r="F5" s="112" t="s">
        <v>235</v>
      </c>
      <c r="G5" s="114" t="s">
        <v>297</v>
      </c>
      <c r="H5" s="114" t="s">
        <v>298</v>
      </c>
    </row>
    <row r="6" spans="1:8" s="6" customFormat="1" ht="24.75" customHeight="1">
      <c r="A6" s="21">
        <v>1</v>
      </c>
      <c r="B6" s="26" t="s">
        <v>160</v>
      </c>
      <c r="C6" s="26" t="s">
        <v>161</v>
      </c>
      <c r="D6" s="26" t="s">
        <v>162</v>
      </c>
      <c r="E6" s="26" t="s">
        <v>185</v>
      </c>
      <c r="F6" s="21">
        <v>6</v>
      </c>
      <c r="G6" s="21">
        <v>7</v>
      </c>
      <c r="H6" s="21">
        <v>8</v>
      </c>
    </row>
    <row r="7" spans="1:8" s="9" customFormat="1" ht="15.75" customHeight="1">
      <c r="A7" s="169"/>
      <c r="B7" s="27" t="s">
        <v>237</v>
      </c>
      <c r="C7" s="27"/>
      <c r="D7" s="27"/>
      <c r="E7" s="27"/>
      <c r="F7" s="22" t="s">
        <v>159</v>
      </c>
      <c r="G7" s="20">
        <f>G8+G11+G21+G24+G18+G27</f>
        <v>11667721</v>
      </c>
      <c r="H7" s="20">
        <f>H8+H11+H21+H24+H18+H27</f>
        <v>10545389</v>
      </c>
    </row>
    <row r="8" spans="1:8" s="3" customFormat="1" ht="41.25" customHeight="1">
      <c r="A8" s="170"/>
      <c r="B8" s="28" t="s">
        <v>75</v>
      </c>
      <c r="C8" s="28" t="s">
        <v>157</v>
      </c>
      <c r="D8" s="28"/>
      <c r="E8" s="28"/>
      <c r="F8" s="23" t="s">
        <v>182</v>
      </c>
      <c r="G8" s="18">
        <f>G9</f>
        <v>1029912</v>
      </c>
      <c r="H8" s="18">
        <f>H9</f>
        <v>1029912</v>
      </c>
    </row>
    <row r="9" spans="1:9" s="11" customFormat="1" ht="25.5">
      <c r="A9" s="170"/>
      <c r="B9" s="28" t="s">
        <v>237</v>
      </c>
      <c r="C9" s="28" t="s">
        <v>157</v>
      </c>
      <c r="D9" s="28" t="s">
        <v>76</v>
      </c>
      <c r="E9" s="28"/>
      <c r="F9" s="24" t="s">
        <v>183</v>
      </c>
      <c r="G9" s="18">
        <f>G10</f>
        <v>1029912</v>
      </c>
      <c r="H9" s="18">
        <f>H10</f>
        <v>1029912</v>
      </c>
      <c r="I9" s="15"/>
    </row>
    <row r="10" spans="1:9" ht="28.5" customHeight="1">
      <c r="A10" s="170" t="s">
        <v>226</v>
      </c>
      <c r="B10" s="28" t="s">
        <v>78</v>
      </c>
      <c r="C10" s="28" t="s">
        <v>157</v>
      </c>
      <c r="D10" s="28" t="s">
        <v>76</v>
      </c>
      <c r="E10" s="28" t="s">
        <v>520</v>
      </c>
      <c r="F10" s="25" t="s">
        <v>174</v>
      </c>
      <c r="G10" s="18">
        <v>1029912</v>
      </c>
      <c r="H10" s="18">
        <v>1029912</v>
      </c>
      <c r="I10" s="2"/>
    </row>
    <row r="11" spans="1:9" ht="54" customHeight="1">
      <c r="A11" s="170"/>
      <c r="B11" s="28" t="s">
        <v>79</v>
      </c>
      <c r="C11" s="28" t="s">
        <v>228</v>
      </c>
      <c r="D11" s="28"/>
      <c r="E11" s="28"/>
      <c r="F11" s="23" t="s">
        <v>238</v>
      </c>
      <c r="G11" s="18">
        <f>G13+G16</f>
        <v>8443785</v>
      </c>
      <c r="H11" s="18">
        <f>H13+H16</f>
        <v>8526003</v>
      </c>
      <c r="I11" s="2"/>
    </row>
    <row r="12" spans="1:9" ht="15" customHeight="1">
      <c r="A12" s="176"/>
      <c r="B12" s="28" t="s">
        <v>156</v>
      </c>
      <c r="C12" s="28" t="s">
        <v>228</v>
      </c>
      <c r="D12" s="28" t="s">
        <v>540</v>
      </c>
      <c r="E12" s="28"/>
      <c r="F12" s="35" t="s">
        <v>515</v>
      </c>
      <c r="G12" s="31">
        <f>G13</f>
        <v>8443785</v>
      </c>
      <c r="H12" s="31">
        <f>H13</f>
        <v>8526003</v>
      </c>
      <c r="I12" s="2"/>
    </row>
    <row r="13" spans="1:9" ht="38.25">
      <c r="A13" s="170"/>
      <c r="B13" s="28" t="s">
        <v>79</v>
      </c>
      <c r="C13" s="28" t="s">
        <v>228</v>
      </c>
      <c r="D13" s="28" t="s">
        <v>218</v>
      </c>
      <c r="E13" s="28"/>
      <c r="F13" s="24" t="s">
        <v>211</v>
      </c>
      <c r="G13" s="18">
        <f>G14+G15</f>
        <v>8443785</v>
      </c>
      <c r="H13" s="18">
        <f>H14+H15</f>
        <v>8526003</v>
      </c>
      <c r="I13" s="2"/>
    </row>
    <row r="14" spans="1:9" ht="25.5">
      <c r="A14" s="170">
        <f>A10+1</f>
        <v>2</v>
      </c>
      <c r="B14" s="28" t="s">
        <v>237</v>
      </c>
      <c r="C14" s="28" t="s">
        <v>228</v>
      </c>
      <c r="D14" s="28" t="s">
        <v>328</v>
      </c>
      <c r="E14" s="28" t="s">
        <v>520</v>
      </c>
      <c r="F14" s="25" t="s">
        <v>220</v>
      </c>
      <c r="G14" s="18">
        <v>7917969</v>
      </c>
      <c r="H14" s="18">
        <v>8000187</v>
      </c>
      <c r="I14" s="2"/>
    </row>
    <row r="15" spans="1:9" ht="25.5">
      <c r="A15" s="170">
        <f>A14+1</f>
        <v>3</v>
      </c>
      <c r="B15" s="28" t="s">
        <v>237</v>
      </c>
      <c r="C15" s="28" t="s">
        <v>228</v>
      </c>
      <c r="D15" s="28" t="s">
        <v>329</v>
      </c>
      <c r="E15" s="28" t="s">
        <v>520</v>
      </c>
      <c r="F15" s="25" t="s">
        <v>221</v>
      </c>
      <c r="G15" s="18">
        <v>525816</v>
      </c>
      <c r="H15" s="18">
        <v>525816</v>
      </c>
      <c r="I15" s="2"/>
    </row>
    <row r="16" spans="1:8" s="3" customFormat="1" ht="39" customHeight="1" hidden="1">
      <c r="A16" s="171"/>
      <c r="B16" s="28" t="s">
        <v>82</v>
      </c>
      <c r="C16" s="28" t="s">
        <v>228</v>
      </c>
      <c r="D16" s="28" t="s">
        <v>87</v>
      </c>
      <c r="E16" s="28"/>
      <c r="F16" s="30" t="s">
        <v>243</v>
      </c>
      <c r="G16" s="31">
        <f>G17</f>
        <v>0</v>
      </c>
      <c r="H16" s="31">
        <f>H17</f>
        <v>0</v>
      </c>
    </row>
    <row r="17" spans="1:9" ht="12.75" hidden="1">
      <c r="A17" s="171" t="s">
        <v>162</v>
      </c>
      <c r="B17" s="28" t="s">
        <v>237</v>
      </c>
      <c r="C17" s="28" t="s">
        <v>228</v>
      </c>
      <c r="D17" s="28" t="s">
        <v>87</v>
      </c>
      <c r="E17" s="28" t="s">
        <v>232</v>
      </c>
      <c r="F17" s="32" t="s">
        <v>178</v>
      </c>
      <c r="G17" s="31">
        <v>0</v>
      </c>
      <c r="H17" s="31">
        <v>0</v>
      </c>
      <c r="I17" s="2"/>
    </row>
    <row r="18" spans="1:9" ht="12.75" customHeight="1" hidden="1">
      <c r="A18" s="170"/>
      <c r="B18" s="28" t="s">
        <v>82</v>
      </c>
      <c r="C18" s="28" t="s">
        <v>233</v>
      </c>
      <c r="D18" s="28"/>
      <c r="E18" s="28"/>
      <c r="F18" s="23" t="s">
        <v>344</v>
      </c>
      <c r="G18" s="18">
        <f>G19</f>
        <v>0</v>
      </c>
      <c r="H18" s="18">
        <f>H19</f>
        <v>0</v>
      </c>
      <c r="I18" s="2"/>
    </row>
    <row r="19" spans="1:9" ht="25.5" customHeight="1" hidden="1">
      <c r="A19" s="170"/>
      <c r="B19" s="28" t="s">
        <v>81</v>
      </c>
      <c r="C19" s="28" t="s">
        <v>233</v>
      </c>
      <c r="D19" s="28" t="s">
        <v>343</v>
      </c>
      <c r="E19" s="28"/>
      <c r="F19" s="24" t="s">
        <v>345</v>
      </c>
      <c r="G19" s="18">
        <f>G20</f>
        <v>0</v>
      </c>
      <c r="H19" s="18">
        <f>H20</f>
        <v>0</v>
      </c>
      <c r="I19" s="2"/>
    </row>
    <row r="20" spans="1:9" ht="25.5" customHeight="1" hidden="1">
      <c r="A20" s="170" t="s">
        <v>161</v>
      </c>
      <c r="B20" s="28" t="s">
        <v>81</v>
      </c>
      <c r="C20" s="28" t="s">
        <v>233</v>
      </c>
      <c r="D20" s="28" t="s">
        <v>343</v>
      </c>
      <c r="E20" s="28" t="s">
        <v>77</v>
      </c>
      <c r="F20" s="25" t="s">
        <v>174</v>
      </c>
      <c r="G20" s="18">
        <v>0</v>
      </c>
      <c r="H20" s="18">
        <v>0</v>
      </c>
      <c r="I20" s="2"/>
    </row>
    <row r="21" spans="1:9" ht="25.5" customHeight="1" hidden="1">
      <c r="A21" s="170"/>
      <c r="B21" s="28" t="s">
        <v>82</v>
      </c>
      <c r="C21" s="28" t="s">
        <v>230</v>
      </c>
      <c r="D21" s="28"/>
      <c r="E21" s="28"/>
      <c r="F21" s="23" t="s">
        <v>239</v>
      </c>
      <c r="G21" s="18">
        <f>G22</f>
        <v>0</v>
      </c>
      <c r="H21" s="18">
        <f>H22</f>
        <v>0</v>
      </c>
      <c r="I21" s="2"/>
    </row>
    <row r="22" spans="1:9" ht="12.75" customHeight="1" hidden="1">
      <c r="A22" s="170"/>
      <c r="B22" s="28" t="s">
        <v>81</v>
      </c>
      <c r="C22" s="28" t="s">
        <v>230</v>
      </c>
      <c r="D22" s="28" t="s">
        <v>80</v>
      </c>
      <c r="E22" s="28"/>
      <c r="F22" s="24" t="s">
        <v>240</v>
      </c>
      <c r="G22" s="18">
        <f>G23</f>
        <v>0</v>
      </c>
      <c r="H22" s="18">
        <f>H23</f>
        <v>0</v>
      </c>
      <c r="I22" s="2"/>
    </row>
    <row r="23" spans="1:9" ht="12.75" customHeight="1" hidden="1">
      <c r="A23" s="170" t="s">
        <v>162</v>
      </c>
      <c r="B23" s="28" t="s">
        <v>81</v>
      </c>
      <c r="C23" s="28" t="s">
        <v>230</v>
      </c>
      <c r="D23" s="28" t="s">
        <v>80</v>
      </c>
      <c r="E23" s="28" t="s">
        <v>227</v>
      </c>
      <c r="F23" s="25" t="s">
        <v>168</v>
      </c>
      <c r="G23" s="18"/>
      <c r="H23" s="18"/>
      <c r="I23" s="2"/>
    </row>
    <row r="24" spans="1:9" ht="12.75">
      <c r="A24" s="170"/>
      <c r="B24" s="28" t="s">
        <v>79</v>
      </c>
      <c r="C24" s="28" t="s">
        <v>230</v>
      </c>
      <c r="D24" s="28"/>
      <c r="E24" s="28"/>
      <c r="F24" s="23" t="s">
        <v>170</v>
      </c>
      <c r="G24" s="18">
        <f>G25</f>
        <v>150000</v>
      </c>
      <c r="H24" s="18">
        <f>H25</f>
        <v>150000</v>
      </c>
      <c r="I24" s="2"/>
    </row>
    <row r="25" spans="1:9" ht="12.75">
      <c r="A25" s="170"/>
      <c r="B25" s="28" t="s">
        <v>79</v>
      </c>
      <c r="C25" s="28" t="s">
        <v>230</v>
      </c>
      <c r="D25" s="28" t="s">
        <v>84</v>
      </c>
      <c r="E25" s="28"/>
      <c r="F25" s="24" t="s">
        <v>241</v>
      </c>
      <c r="G25" s="18">
        <f>G26</f>
        <v>150000</v>
      </c>
      <c r="H25" s="18">
        <f>H26</f>
        <v>150000</v>
      </c>
      <c r="I25" s="2"/>
    </row>
    <row r="26" spans="1:9" ht="12.75">
      <c r="A26" s="170">
        <f>A15+1</f>
        <v>4</v>
      </c>
      <c r="B26" s="28" t="s">
        <v>85</v>
      </c>
      <c r="C26" s="28" t="s">
        <v>230</v>
      </c>
      <c r="D26" s="28" t="s">
        <v>84</v>
      </c>
      <c r="E26" s="28" t="s">
        <v>227</v>
      </c>
      <c r="F26" s="25" t="s">
        <v>168</v>
      </c>
      <c r="G26" s="18">
        <v>150000</v>
      </c>
      <c r="H26" s="18">
        <v>150000</v>
      </c>
      <c r="I26" s="2"/>
    </row>
    <row r="27" spans="1:9" ht="12.75">
      <c r="A27" s="170"/>
      <c r="B27" s="28" t="s">
        <v>156</v>
      </c>
      <c r="C27" s="28" t="s">
        <v>269</v>
      </c>
      <c r="D27" s="28"/>
      <c r="E27" s="28"/>
      <c r="F27" s="25" t="s">
        <v>167</v>
      </c>
      <c r="G27" s="18">
        <f>G28+G30+G32+G34</f>
        <v>2044024</v>
      </c>
      <c r="H27" s="18">
        <f>H28+H30+H32+H34</f>
        <v>839474</v>
      </c>
      <c r="I27" s="2"/>
    </row>
    <row r="28" spans="1:9" ht="25.5" customHeight="1">
      <c r="A28" s="170"/>
      <c r="B28" s="28" t="s">
        <v>79</v>
      </c>
      <c r="C28" s="28" t="s">
        <v>269</v>
      </c>
      <c r="D28" s="28" t="s">
        <v>18</v>
      </c>
      <c r="E28" s="28"/>
      <c r="F28" s="24" t="s">
        <v>15</v>
      </c>
      <c r="G28" s="18">
        <f>G29</f>
        <v>1200000</v>
      </c>
      <c r="H28" s="18">
        <f>H29</f>
        <v>0</v>
      </c>
      <c r="I28" s="2"/>
    </row>
    <row r="29" spans="1:8" s="6" customFormat="1" ht="25.5" customHeight="1">
      <c r="A29" s="170">
        <f>A26+1</f>
        <v>5</v>
      </c>
      <c r="B29" s="28" t="s">
        <v>237</v>
      </c>
      <c r="C29" s="28" t="s">
        <v>269</v>
      </c>
      <c r="D29" s="28" t="s">
        <v>18</v>
      </c>
      <c r="E29" s="28" t="s">
        <v>227</v>
      </c>
      <c r="F29" s="25" t="s">
        <v>168</v>
      </c>
      <c r="G29" s="18">
        <v>1200000</v>
      </c>
      <c r="H29" s="18">
        <v>0</v>
      </c>
    </row>
    <row r="30" spans="1:8" s="6" customFormat="1" ht="15" customHeight="1">
      <c r="A30" s="172"/>
      <c r="B30" s="28" t="s">
        <v>237</v>
      </c>
      <c r="C30" s="28" t="s">
        <v>269</v>
      </c>
      <c r="D30" s="28" t="s">
        <v>517</v>
      </c>
      <c r="E30" s="29"/>
      <c r="F30" s="180" t="s">
        <v>190</v>
      </c>
      <c r="G30" s="19">
        <f>G31</f>
        <v>200000</v>
      </c>
      <c r="H30" s="19">
        <f>H31</f>
        <v>200000</v>
      </c>
    </row>
    <row r="31" spans="1:8" s="6" customFormat="1" ht="25.5" customHeight="1">
      <c r="A31" s="172">
        <f>A29+1</f>
        <v>6</v>
      </c>
      <c r="B31" s="28" t="s">
        <v>237</v>
      </c>
      <c r="C31" s="28" t="s">
        <v>269</v>
      </c>
      <c r="D31" s="28" t="s">
        <v>517</v>
      </c>
      <c r="E31" s="29" t="s">
        <v>227</v>
      </c>
      <c r="F31" s="25" t="s">
        <v>168</v>
      </c>
      <c r="G31" s="19">
        <v>200000</v>
      </c>
      <c r="H31" s="19">
        <v>200000</v>
      </c>
    </row>
    <row r="32" spans="1:8" s="6" customFormat="1" ht="13.5" customHeight="1" hidden="1">
      <c r="A32" s="172"/>
      <c r="B32" s="28" t="s">
        <v>237</v>
      </c>
      <c r="C32" s="28" t="s">
        <v>269</v>
      </c>
      <c r="D32" s="28" t="s">
        <v>518</v>
      </c>
      <c r="E32" s="29"/>
      <c r="F32" s="180" t="s">
        <v>519</v>
      </c>
      <c r="G32" s="19">
        <f>G33</f>
        <v>0</v>
      </c>
      <c r="H32" s="19">
        <v>0</v>
      </c>
    </row>
    <row r="33" spans="1:8" s="6" customFormat="1" ht="25.5" customHeight="1" hidden="1">
      <c r="A33" s="172">
        <f>A31+1</f>
        <v>7</v>
      </c>
      <c r="B33" s="28" t="s">
        <v>237</v>
      </c>
      <c r="C33" s="28" t="s">
        <v>269</v>
      </c>
      <c r="D33" s="28" t="s">
        <v>518</v>
      </c>
      <c r="E33" s="29" t="s">
        <v>227</v>
      </c>
      <c r="F33" s="25" t="s">
        <v>168</v>
      </c>
      <c r="G33" s="19">
        <v>0</v>
      </c>
      <c r="H33" s="19">
        <v>0</v>
      </c>
    </row>
    <row r="34" spans="1:8" s="6" customFormat="1" ht="13.5" customHeight="1">
      <c r="A34" s="172"/>
      <c r="B34" s="29" t="s">
        <v>85</v>
      </c>
      <c r="C34" s="29" t="s">
        <v>269</v>
      </c>
      <c r="D34" s="29" t="s">
        <v>17</v>
      </c>
      <c r="E34" s="29"/>
      <c r="F34" s="38" t="s">
        <v>242</v>
      </c>
      <c r="G34" s="19">
        <f>G35</f>
        <v>644024</v>
      </c>
      <c r="H34" s="19">
        <f>H35</f>
        <v>639474</v>
      </c>
    </row>
    <row r="35" spans="1:8" s="9" customFormat="1" ht="28.5" customHeight="1">
      <c r="A35" s="173">
        <f>A31+1</f>
        <v>7</v>
      </c>
      <c r="B35" s="28" t="s">
        <v>237</v>
      </c>
      <c r="C35" s="28" t="s">
        <v>269</v>
      </c>
      <c r="D35" s="28" t="s">
        <v>17</v>
      </c>
      <c r="E35" s="28" t="s">
        <v>227</v>
      </c>
      <c r="F35" s="25" t="s">
        <v>168</v>
      </c>
      <c r="G35" s="39">
        <v>644024</v>
      </c>
      <c r="H35" s="39">
        <v>639474</v>
      </c>
    </row>
    <row r="36" spans="1:9" ht="12.75">
      <c r="A36" s="174"/>
      <c r="B36" s="27" t="s">
        <v>244</v>
      </c>
      <c r="C36" s="27"/>
      <c r="D36" s="27"/>
      <c r="E36" s="27"/>
      <c r="F36" s="33" t="s">
        <v>181</v>
      </c>
      <c r="G36" s="34">
        <f aca="true" t="shared" si="0" ref="G36:H38">G37</f>
        <v>434042</v>
      </c>
      <c r="H36" s="34">
        <f t="shared" si="0"/>
        <v>432103</v>
      </c>
      <c r="I36" s="2"/>
    </row>
    <row r="37" spans="1:9" ht="13.5" customHeight="1">
      <c r="A37" s="171"/>
      <c r="B37" s="28" t="s">
        <v>88</v>
      </c>
      <c r="C37" s="28" t="s">
        <v>157</v>
      </c>
      <c r="D37" s="28"/>
      <c r="E37" s="28"/>
      <c r="F37" s="35" t="s">
        <v>245</v>
      </c>
      <c r="G37" s="31">
        <f t="shared" si="0"/>
        <v>434042</v>
      </c>
      <c r="H37" s="31">
        <f t="shared" si="0"/>
        <v>432103</v>
      </c>
      <c r="I37" s="2"/>
    </row>
    <row r="38" spans="1:9" ht="30.75" customHeight="1">
      <c r="A38" s="171"/>
      <c r="B38" s="28" t="s">
        <v>90</v>
      </c>
      <c r="C38" s="28" t="s">
        <v>157</v>
      </c>
      <c r="D38" s="28" t="s">
        <v>89</v>
      </c>
      <c r="E38" s="28"/>
      <c r="F38" s="30" t="s">
        <v>246</v>
      </c>
      <c r="G38" s="31">
        <f t="shared" si="0"/>
        <v>434042</v>
      </c>
      <c r="H38" s="31">
        <f t="shared" si="0"/>
        <v>432103</v>
      </c>
      <c r="I38" s="2"/>
    </row>
    <row r="39" spans="1:9" ht="25.5">
      <c r="A39" s="171">
        <f>A35+1</f>
        <v>8</v>
      </c>
      <c r="B39" s="28" t="s">
        <v>91</v>
      </c>
      <c r="C39" s="28" t="s">
        <v>157</v>
      </c>
      <c r="D39" s="28" t="s">
        <v>89</v>
      </c>
      <c r="E39" s="28" t="s">
        <v>520</v>
      </c>
      <c r="F39" s="32" t="s">
        <v>174</v>
      </c>
      <c r="G39" s="31">
        <v>434042</v>
      </c>
      <c r="H39" s="31">
        <v>432103</v>
      </c>
      <c r="I39" s="2"/>
    </row>
    <row r="40" spans="1:9" s="11" customFormat="1" ht="25.5">
      <c r="A40" s="174"/>
      <c r="B40" s="27" t="s">
        <v>247</v>
      </c>
      <c r="C40" s="27"/>
      <c r="D40" s="27"/>
      <c r="E40" s="27"/>
      <c r="F40" s="33" t="s">
        <v>248</v>
      </c>
      <c r="G40" s="34">
        <f>G41</f>
        <v>100000</v>
      </c>
      <c r="H40" s="34">
        <f>H41</f>
        <v>100000</v>
      </c>
      <c r="I40" s="15"/>
    </row>
    <row r="41" spans="1:9" ht="26.25" customHeight="1">
      <c r="A41" s="171"/>
      <c r="B41" s="28" t="s">
        <v>247</v>
      </c>
      <c r="C41" s="28" t="s">
        <v>229</v>
      </c>
      <c r="D41" s="28"/>
      <c r="E41" s="28"/>
      <c r="F41" s="81" t="s">
        <v>9</v>
      </c>
      <c r="G41" s="31">
        <f>G46+G44</f>
        <v>100000</v>
      </c>
      <c r="H41" s="31">
        <f>H46+H44</f>
        <v>100000</v>
      </c>
      <c r="I41" s="2"/>
    </row>
    <row r="42" spans="1:9" ht="12.75" customHeight="1" hidden="1">
      <c r="A42" s="171"/>
      <c r="B42" s="28" t="s">
        <v>247</v>
      </c>
      <c r="C42" s="28" t="s">
        <v>229</v>
      </c>
      <c r="D42" s="28" t="s">
        <v>86</v>
      </c>
      <c r="E42" s="28"/>
      <c r="F42" s="30" t="s">
        <v>166</v>
      </c>
      <c r="G42" s="31">
        <v>0</v>
      </c>
      <c r="H42" s="31">
        <v>0</v>
      </c>
      <c r="I42" s="2"/>
    </row>
    <row r="43" spans="1:9" ht="25.5" customHeight="1" hidden="1">
      <c r="A43" s="171"/>
      <c r="B43" s="28" t="s">
        <v>93</v>
      </c>
      <c r="C43" s="28" t="s">
        <v>229</v>
      </c>
      <c r="D43" s="28" t="s">
        <v>86</v>
      </c>
      <c r="E43" s="28" t="s">
        <v>77</v>
      </c>
      <c r="F43" s="32" t="s">
        <v>174</v>
      </c>
      <c r="G43" s="31">
        <v>0</v>
      </c>
      <c r="H43" s="31">
        <v>0</v>
      </c>
      <c r="I43" s="2"/>
    </row>
    <row r="44" spans="1:9" ht="37.5" customHeight="1">
      <c r="A44" s="171"/>
      <c r="B44" s="28" t="s">
        <v>157</v>
      </c>
      <c r="C44" s="28" t="s">
        <v>229</v>
      </c>
      <c r="D44" s="28" t="s">
        <v>346</v>
      </c>
      <c r="E44" s="28"/>
      <c r="F44" s="81" t="s">
        <v>347</v>
      </c>
      <c r="G44" s="31">
        <f>G45</f>
        <v>100000</v>
      </c>
      <c r="H44" s="31">
        <f>H45</f>
        <v>100000</v>
      </c>
      <c r="I44" s="2"/>
    </row>
    <row r="45" spans="1:9" ht="27.75" customHeight="1">
      <c r="A45" s="171">
        <f>A39+1</f>
        <v>9</v>
      </c>
      <c r="B45" s="28" t="s">
        <v>157</v>
      </c>
      <c r="C45" s="28" t="s">
        <v>229</v>
      </c>
      <c r="D45" s="28" t="s">
        <v>346</v>
      </c>
      <c r="E45" s="28" t="s">
        <v>227</v>
      </c>
      <c r="F45" s="25" t="s">
        <v>168</v>
      </c>
      <c r="G45" s="31">
        <v>100000</v>
      </c>
      <c r="H45" s="31">
        <v>100000</v>
      </c>
      <c r="I45" s="2"/>
    </row>
    <row r="46" spans="1:9" ht="12.75" customHeight="1" hidden="1">
      <c r="A46" s="171"/>
      <c r="B46" s="28" t="s">
        <v>247</v>
      </c>
      <c r="C46" s="28" t="s">
        <v>229</v>
      </c>
      <c r="D46" s="28" t="s">
        <v>92</v>
      </c>
      <c r="E46" s="28"/>
      <c r="F46" s="30" t="s">
        <v>334</v>
      </c>
      <c r="G46" s="31">
        <f>G47</f>
        <v>0</v>
      </c>
      <c r="H46" s="31">
        <f>H47</f>
        <v>0</v>
      </c>
      <c r="I46" s="2"/>
    </row>
    <row r="47" spans="1:9" ht="25.5" customHeight="1" hidden="1">
      <c r="A47" s="171" t="s">
        <v>230</v>
      </c>
      <c r="B47" s="28" t="s">
        <v>94</v>
      </c>
      <c r="C47" s="28" t="s">
        <v>229</v>
      </c>
      <c r="D47" s="28" t="s">
        <v>92</v>
      </c>
      <c r="E47" s="28" t="s">
        <v>77</v>
      </c>
      <c r="F47" s="32" t="s">
        <v>174</v>
      </c>
      <c r="G47" s="31">
        <v>0</v>
      </c>
      <c r="H47" s="31">
        <v>0</v>
      </c>
      <c r="I47" s="2"/>
    </row>
    <row r="48" spans="1:9" ht="18.75" customHeight="1">
      <c r="A48" s="174"/>
      <c r="B48" s="27" t="s">
        <v>249</v>
      </c>
      <c r="C48" s="27"/>
      <c r="D48" s="27"/>
      <c r="E48" s="27"/>
      <c r="F48" s="33" t="s">
        <v>250</v>
      </c>
      <c r="G48" s="34">
        <f>G49+G60</f>
        <v>8712078</v>
      </c>
      <c r="H48" s="34">
        <f>H49+H60</f>
        <v>8696246</v>
      </c>
      <c r="I48" s="2"/>
    </row>
    <row r="49" spans="1:8" s="214" customFormat="1" ht="12.75">
      <c r="A49" s="171"/>
      <c r="B49" s="28" t="s">
        <v>228</v>
      </c>
      <c r="C49" s="28" t="s">
        <v>229</v>
      </c>
      <c r="D49" s="28"/>
      <c r="E49" s="28"/>
      <c r="F49" s="212" t="s">
        <v>327</v>
      </c>
      <c r="G49" s="31">
        <f>G50+G52+G58</f>
        <v>8412078</v>
      </c>
      <c r="H49" s="31">
        <f>H50+H52+H58</f>
        <v>8396246</v>
      </c>
    </row>
    <row r="50" spans="1:8" s="214" customFormat="1" ht="37.5" customHeight="1">
      <c r="A50" s="171"/>
      <c r="B50" s="28" t="s">
        <v>228</v>
      </c>
      <c r="C50" s="28" t="s">
        <v>229</v>
      </c>
      <c r="D50" s="28" t="s">
        <v>330</v>
      </c>
      <c r="E50" s="28"/>
      <c r="F50" s="212" t="s">
        <v>212</v>
      </c>
      <c r="G50" s="31">
        <f>G51</f>
        <v>515463</v>
      </c>
      <c r="H50" s="31">
        <f>H51</f>
        <v>363588</v>
      </c>
    </row>
    <row r="51" spans="1:8" s="214" customFormat="1" ht="12.75">
      <c r="A51" s="171">
        <f>A45+1</f>
        <v>10</v>
      </c>
      <c r="B51" s="28" t="s">
        <v>228</v>
      </c>
      <c r="C51" s="28" t="s">
        <v>229</v>
      </c>
      <c r="D51" s="28" t="s">
        <v>330</v>
      </c>
      <c r="E51" s="28" t="s">
        <v>227</v>
      </c>
      <c r="F51" s="212" t="s">
        <v>331</v>
      </c>
      <c r="G51" s="31">
        <v>515463</v>
      </c>
      <c r="H51" s="31">
        <v>363588</v>
      </c>
    </row>
    <row r="52" spans="1:8" ht="25.5">
      <c r="A52" s="176"/>
      <c r="B52" s="28" t="s">
        <v>228</v>
      </c>
      <c r="C52" s="28" t="s">
        <v>229</v>
      </c>
      <c r="D52" s="28" t="s">
        <v>437</v>
      </c>
      <c r="E52" s="28"/>
      <c r="F52" s="71" t="s">
        <v>192</v>
      </c>
      <c r="G52" s="31">
        <f>G53+G54</f>
        <v>7353698</v>
      </c>
      <c r="H52" s="31">
        <f>H53+H54</f>
        <v>7489741</v>
      </c>
    </row>
    <row r="53" spans="1:8" s="11" customFormat="1" ht="12.75" hidden="1">
      <c r="A53" s="176">
        <f>A41+1</f>
        <v>1</v>
      </c>
      <c r="B53" s="28" t="s">
        <v>252</v>
      </c>
      <c r="C53" s="28" t="s">
        <v>157</v>
      </c>
      <c r="D53" s="28" t="s">
        <v>437</v>
      </c>
      <c r="E53" s="28" t="s">
        <v>227</v>
      </c>
      <c r="F53" s="25" t="s">
        <v>168</v>
      </c>
      <c r="G53" s="31">
        <v>0</v>
      </c>
      <c r="H53" s="15"/>
    </row>
    <row r="54" spans="1:8" s="11" customFormat="1" ht="12.75">
      <c r="A54" s="176"/>
      <c r="B54" s="28" t="s">
        <v>228</v>
      </c>
      <c r="C54" s="28" t="s">
        <v>229</v>
      </c>
      <c r="D54" s="28" t="s">
        <v>437</v>
      </c>
      <c r="E54" s="28" t="s">
        <v>521</v>
      </c>
      <c r="F54" s="32" t="s">
        <v>551</v>
      </c>
      <c r="G54" s="31">
        <f>G57</f>
        <v>7353698</v>
      </c>
      <c r="H54" s="31">
        <f>H57</f>
        <v>7489741</v>
      </c>
    </row>
    <row r="55" spans="1:9" s="11" customFormat="1" ht="24" customHeight="1">
      <c r="A55" s="177" t="s">
        <v>268</v>
      </c>
      <c r="B55" s="113" t="s">
        <v>74</v>
      </c>
      <c r="C55" s="113" t="s">
        <v>71</v>
      </c>
      <c r="D55" s="113" t="s">
        <v>72</v>
      </c>
      <c r="E55" s="113" t="s">
        <v>73</v>
      </c>
      <c r="F55" s="112" t="s">
        <v>235</v>
      </c>
      <c r="G55" s="114" t="s">
        <v>297</v>
      </c>
      <c r="H55" s="114" t="s">
        <v>298</v>
      </c>
      <c r="I55" s="15"/>
    </row>
    <row r="56" spans="1:9" ht="18" customHeight="1">
      <c r="A56" s="178">
        <v>1</v>
      </c>
      <c r="B56" s="26" t="s">
        <v>160</v>
      </c>
      <c r="C56" s="26" t="s">
        <v>161</v>
      </c>
      <c r="D56" s="26" t="s">
        <v>162</v>
      </c>
      <c r="E56" s="26" t="s">
        <v>185</v>
      </c>
      <c r="F56" s="21">
        <v>6</v>
      </c>
      <c r="G56" s="21">
        <v>7</v>
      </c>
      <c r="H56" s="21">
        <v>8</v>
      </c>
      <c r="I56" s="2"/>
    </row>
    <row r="57" spans="1:8" s="11" customFormat="1" ht="38.25">
      <c r="A57" s="176">
        <f>A51+1</f>
        <v>11</v>
      </c>
      <c r="B57" s="28" t="s">
        <v>228</v>
      </c>
      <c r="C57" s="28" t="s">
        <v>229</v>
      </c>
      <c r="D57" s="28" t="s">
        <v>437</v>
      </c>
      <c r="E57" s="28" t="s">
        <v>550</v>
      </c>
      <c r="F57" s="32" t="s">
        <v>552</v>
      </c>
      <c r="G57" s="31">
        <v>7353698</v>
      </c>
      <c r="H57" s="31">
        <v>7489741</v>
      </c>
    </row>
    <row r="58" spans="1:8" s="11" customFormat="1" ht="38.25">
      <c r="A58" s="176"/>
      <c r="B58" s="28" t="s">
        <v>228</v>
      </c>
      <c r="C58" s="28" t="s">
        <v>229</v>
      </c>
      <c r="D58" s="28" t="s">
        <v>524</v>
      </c>
      <c r="E58" s="181"/>
      <c r="F58" s="81" t="s">
        <v>193</v>
      </c>
      <c r="G58" s="31">
        <f>G59</f>
        <v>542917</v>
      </c>
      <c r="H58" s="31">
        <f>H59</f>
        <v>542917</v>
      </c>
    </row>
    <row r="59" spans="1:8" s="11" customFormat="1" ht="12.75">
      <c r="A59" s="176">
        <f>A57+1</f>
        <v>12</v>
      </c>
      <c r="B59" s="28" t="s">
        <v>228</v>
      </c>
      <c r="C59" s="28" t="s">
        <v>229</v>
      </c>
      <c r="D59" s="28" t="s">
        <v>524</v>
      </c>
      <c r="E59" s="28" t="s">
        <v>227</v>
      </c>
      <c r="F59" s="25" t="s">
        <v>168</v>
      </c>
      <c r="G59" s="31">
        <v>542917</v>
      </c>
      <c r="H59" s="31">
        <v>542917</v>
      </c>
    </row>
    <row r="60" spans="1:9" ht="20.25" customHeight="1">
      <c r="A60" s="171"/>
      <c r="B60" s="28" t="s">
        <v>95</v>
      </c>
      <c r="C60" s="28" t="s">
        <v>83</v>
      </c>
      <c r="D60" s="28"/>
      <c r="E60" s="28"/>
      <c r="F60" s="35" t="s">
        <v>186</v>
      </c>
      <c r="G60" s="31">
        <f>G61+G63</f>
        <v>300000</v>
      </c>
      <c r="H60" s="31">
        <f>H61+H63</f>
        <v>300000</v>
      </c>
      <c r="I60" s="2"/>
    </row>
    <row r="61" spans="1:9" ht="25.5" customHeight="1" hidden="1">
      <c r="A61" s="171"/>
      <c r="B61" s="28" t="s">
        <v>98</v>
      </c>
      <c r="C61" s="28" t="s">
        <v>83</v>
      </c>
      <c r="D61" s="28" t="s">
        <v>96</v>
      </c>
      <c r="E61" s="28"/>
      <c r="F61" s="30" t="s">
        <v>187</v>
      </c>
      <c r="G61" s="31">
        <f>G62</f>
        <v>0</v>
      </c>
      <c r="H61" s="31">
        <f>H62</f>
        <v>0</v>
      </c>
      <c r="I61" s="2"/>
    </row>
    <row r="62" spans="1:9" ht="25.5" customHeight="1" hidden="1">
      <c r="A62" s="171" t="s">
        <v>83</v>
      </c>
      <c r="B62" s="28" t="s">
        <v>249</v>
      </c>
      <c r="C62" s="28" t="s">
        <v>83</v>
      </c>
      <c r="D62" s="28" t="s">
        <v>96</v>
      </c>
      <c r="E62" s="28" t="s">
        <v>77</v>
      </c>
      <c r="F62" s="32" t="s">
        <v>336</v>
      </c>
      <c r="G62" s="31">
        <v>0</v>
      </c>
      <c r="H62" s="31">
        <v>0</v>
      </c>
      <c r="I62" s="2"/>
    </row>
    <row r="63" spans="1:9" s="11" customFormat="1" ht="18" customHeight="1">
      <c r="A63" s="171"/>
      <c r="B63" s="28" t="s">
        <v>95</v>
      </c>
      <c r="C63" s="28" t="s">
        <v>83</v>
      </c>
      <c r="D63" s="28" t="s">
        <v>97</v>
      </c>
      <c r="E63" s="28"/>
      <c r="F63" s="30" t="s">
        <v>251</v>
      </c>
      <c r="G63" s="31">
        <f>G64</f>
        <v>300000</v>
      </c>
      <c r="H63" s="31">
        <f>H64</f>
        <v>300000</v>
      </c>
      <c r="I63" s="15"/>
    </row>
    <row r="64" spans="1:9" ht="12.75">
      <c r="A64" s="171">
        <f>A59+1</f>
        <v>13</v>
      </c>
      <c r="B64" s="28" t="s">
        <v>249</v>
      </c>
      <c r="C64" s="28" t="s">
        <v>83</v>
      </c>
      <c r="D64" s="28" t="s">
        <v>97</v>
      </c>
      <c r="E64" s="28" t="s">
        <v>227</v>
      </c>
      <c r="F64" s="25" t="s">
        <v>168</v>
      </c>
      <c r="G64" s="31">
        <v>300000</v>
      </c>
      <c r="H64" s="31">
        <v>300000</v>
      </c>
      <c r="I64" s="2"/>
    </row>
    <row r="65" spans="1:9" ht="21" customHeight="1">
      <c r="A65" s="175"/>
      <c r="B65" s="27" t="s">
        <v>252</v>
      </c>
      <c r="C65" s="27"/>
      <c r="D65" s="27"/>
      <c r="E65" s="27"/>
      <c r="F65" s="33" t="s">
        <v>163</v>
      </c>
      <c r="G65" s="34">
        <f>G66+G84+G100</f>
        <v>14659987</v>
      </c>
      <c r="H65" s="34">
        <f>H66+H84+H100</f>
        <v>14832108</v>
      </c>
      <c r="I65" s="2"/>
    </row>
    <row r="66" spans="1:9" ht="12.75">
      <c r="A66" s="176"/>
      <c r="B66" s="28" t="s">
        <v>99</v>
      </c>
      <c r="C66" s="28" t="s">
        <v>156</v>
      </c>
      <c r="D66" s="28"/>
      <c r="E66" s="28"/>
      <c r="F66" s="35" t="s">
        <v>164</v>
      </c>
      <c r="G66" s="31">
        <f>G69+G75+G77+G71+G73+G67</f>
        <v>600000</v>
      </c>
      <c r="H66" s="31">
        <f>H69+H75+H77+H71+H73+H67</f>
        <v>585000</v>
      </c>
      <c r="I66" s="2"/>
    </row>
    <row r="67" spans="1:9" ht="15" customHeight="1" hidden="1">
      <c r="A67" s="176"/>
      <c r="B67" s="28" t="s">
        <v>102</v>
      </c>
      <c r="C67" s="28" t="s">
        <v>156</v>
      </c>
      <c r="D67" s="28" t="s">
        <v>10</v>
      </c>
      <c r="E67" s="28"/>
      <c r="F67" s="30" t="s">
        <v>11</v>
      </c>
      <c r="G67" s="31">
        <f>G68</f>
        <v>0</v>
      </c>
      <c r="H67" s="31">
        <f>H68</f>
        <v>0</v>
      </c>
      <c r="I67" s="2"/>
    </row>
    <row r="68" spans="1:9" ht="34.5" customHeight="1" hidden="1">
      <c r="A68" s="176"/>
      <c r="B68" s="28" t="s">
        <v>102</v>
      </c>
      <c r="C68" s="28" t="s">
        <v>156</v>
      </c>
      <c r="D68" s="28" t="s">
        <v>10</v>
      </c>
      <c r="E68" s="28" t="s">
        <v>77</v>
      </c>
      <c r="F68" s="32" t="s">
        <v>174</v>
      </c>
      <c r="G68" s="31">
        <v>0</v>
      </c>
      <c r="H68" s="31">
        <v>0</v>
      </c>
      <c r="I68" s="2"/>
    </row>
    <row r="69" spans="1:9" ht="56.25" customHeight="1" hidden="1">
      <c r="A69" s="176"/>
      <c r="B69" s="28" t="s">
        <v>103</v>
      </c>
      <c r="C69" s="28" t="s">
        <v>156</v>
      </c>
      <c r="D69" s="28" t="s">
        <v>105</v>
      </c>
      <c r="E69" s="28"/>
      <c r="F69" s="30" t="s">
        <v>333</v>
      </c>
      <c r="G69" s="31">
        <f>G70</f>
        <v>0</v>
      </c>
      <c r="H69" s="31">
        <f>H70</f>
        <v>0</v>
      </c>
      <c r="I69" s="2"/>
    </row>
    <row r="70" spans="1:9" ht="12.75" customHeight="1" hidden="1">
      <c r="A70" s="176">
        <f>A64+1</f>
        <v>14</v>
      </c>
      <c r="B70" s="28" t="s">
        <v>99</v>
      </c>
      <c r="C70" s="28" t="s">
        <v>156</v>
      </c>
      <c r="D70" s="28" t="s">
        <v>105</v>
      </c>
      <c r="E70" s="28" t="s">
        <v>77</v>
      </c>
      <c r="F70" s="32" t="s">
        <v>174</v>
      </c>
      <c r="G70" s="31">
        <v>0</v>
      </c>
      <c r="H70" s="31">
        <v>0</v>
      </c>
      <c r="I70" s="2"/>
    </row>
    <row r="71" spans="1:9" ht="64.5" customHeight="1" hidden="1">
      <c r="A71" s="176"/>
      <c r="B71" s="28" t="s">
        <v>103</v>
      </c>
      <c r="C71" s="28" t="s">
        <v>156</v>
      </c>
      <c r="D71" s="28" t="s">
        <v>106</v>
      </c>
      <c r="E71" s="28"/>
      <c r="F71" s="30" t="s">
        <v>338</v>
      </c>
      <c r="G71" s="31">
        <f>G72</f>
        <v>0</v>
      </c>
      <c r="H71" s="31">
        <f>H72</f>
        <v>0</v>
      </c>
      <c r="I71" s="2"/>
    </row>
    <row r="72" spans="1:8" s="6" customFormat="1" ht="27.75" customHeight="1" hidden="1">
      <c r="A72" s="176">
        <f>A70+1</f>
        <v>15</v>
      </c>
      <c r="B72" s="28" t="s">
        <v>99</v>
      </c>
      <c r="C72" s="28" t="s">
        <v>156</v>
      </c>
      <c r="D72" s="28" t="s">
        <v>106</v>
      </c>
      <c r="E72" s="28" t="s">
        <v>77</v>
      </c>
      <c r="F72" s="32" t="s">
        <v>174</v>
      </c>
      <c r="G72" s="31">
        <v>0</v>
      </c>
      <c r="H72" s="31">
        <v>0</v>
      </c>
    </row>
    <row r="73" spans="1:8" s="6" customFormat="1" ht="52.5" customHeight="1" hidden="1">
      <c r="A73" s="176"/>
      <c r="B73" s="28" t="s">
        <v>103</v>
      </c>
      <c r="C73" s="28" t="s">
        <v>156</v>
      </c>
      <c r="D73" s="28" t="s">
        <v>341</v>
      </c>
      <c r="E73" s="28"/>
      <c r="F73" s="30" t="s">
        <v>342</v>
      </c>
      <c r="G73" s="31">
        <f>G74</f>
        <v>0</v>
      </c>
      <c r="H73" s="31">
        <f>H74</f>
        <v>0</v>
      </c>
    </row>
    <row r="74" spans="1:8" s="9" customFormat="1" ht="17.25" customHeight="1" hidden="1">
      <c r="A74" s="176">
        <f>A72+1</f>
        <v>16</v>
      </c>
      <c r="B74" s="28" t="s">
        <v>99</v>
      </c>
      <c r="C74" s="28" t="s">
        <v>156</v>
      </c>
      <c r="D74" s="28" t="s">
        <v>341</v>
      </c>
      <c r="E74" s="28" t="s">
        <v>101</v>
      </c>
      <c r="F74" s="32" t="s">
        <v>175</v>
      </c>
      <c r="G74" s="31">
        <v>0</v>
      </c>
      <c r="H74" s="31">
        <v>0</v>
      </c>
    </row>
    <row r="75" spans="1:8" s="3" customFormat="1" ht="38.25" customHeight="1" hidden="1">
      <c r="A75" s="176"/>
      <c r="B75" s="28" t="s">
        <v>99</v>
      </c>
      <c r="C75" s="28" t="s">
        <v>156</v>
      </c>
      <c r="D75" s="28" t="s">
        <v>100</v>
      </c>
      <c r="E75" s="28"/>
      <c r="F75" s="30" t="s">
        <v>253</v>
      </c>
      <c r="G75" s="31">
        <f>G76</f>
        <v>0</v>
      </c>
      <c r="H75" s="31">
        <f>H76</f>
        <v>0</v>
      </c>
    </row>
    <row r="76" spans="1:9" ht="12.75" customHeight="1" hidden="1">
      <c r="A76" s="176" t="s">
        <v>271</v>
      </c>
      <c r="B76" s="28" t="s">
        <v>252</v>
      </c>
      <c r="C76" s="28" t="s">
        <v>156</v>
      </c>
      <c r="D76" s="28" t="s">
        <v>100</v>
      </c>
      <c r="E76" s="28" t="s">
        <v>101</v>
      </c>
      <c r="F76" s="32" t="s">
        <v>175</v>
      </c>
      <c r="G76" s="31">
        <v>0</v>
      </c>
      <c r="H76" s="31">
        <v>0</v>
      </c>
      <c r="I76" s="2"/>
    </row>
    <row r="77" spans="1:8" ht="51" customHeight="1">
      <c r="A77" s="176"/>
      <c r="B77" s="28" t="s">
        <v>103</v>
      </c>
      <c r="C77" s="28" t="s">
        <v>156</v>
      </c>
      <c r="D77" s="28" t="s">
        <v>341</v>
      </c>
      <c r="E77" s="28"/>
      <c r="F77" s="30" t="s">
        <v>201</v>
      </c>
      <c r="G77" s="31">
        <f>G78</f>
        <v>600000</v>
      </c>
      <c r="H77" s="31">
        <f>H78</f>
        <v>585000</v>
      </c>
    </row>
    <row r="78" spans="1:8" ht="12.75">
      <c r="A78" s="176"/>
      <c r="B78" s="28" t="s">
        <v>99</v>
      </c>
      <c r="C78" s="28" t="s">
        <v>156</v>
      </c>
      <c r="D78" s="28" t="s">
        <v>341</v>
      </c>
      <c r="E78" s="28" t="s">
        <v>521</v>
      </c>
      <c r="F78" s="32" t="s">
        <v>551</v>
      </c>
      <c r="G78" s="31">
        <f>G79</f>
        <v>600000</v>
      </c>
      <c r="H78" s="31">
        <f>H79</f>
        <v>585000</v>
      </c>
    </row>
    <row r="79" spans="1:8" ht="38.25">
      <c r="A79" s="176">
        <f>A64+1</f>
        <v>14</v>
      </c>
      <c r="B79" s="28" t="s">
        <v>99</v>
      </c>
      <c r="C79" s="28" t="s">
        <v>156</v>
      </c>
      <c r="D79" s="28" t="s">
        <v>341</v>
      </c>
      <c r="E79" s="28" t="s">
        <v>550</v>
      </c>
      <c r="F79" s="32" t="s">
        <v>552</v>
      </c>
      <c r="G79" s="31">
        <v>600000</v>
      </c>
      <c r="H79" s="31">
        <v>585000</v>
      </c>
    </row>
    <row r="80" spans="1:9" ht="49.5" customHeight="1" hidden="1">
      <c r="A80" s="176"/>
      <c r="B80" s="28" t="s">
        <v>102</v>
      </c>
      <c r="C80" s="28" t="s">
        <v>156</v>
      </c>
      <c r="D80" s="28" t="s">
        <v>105</v>
      </c>
      <c r="E80" s="28"/>
      <c r="F80" s="30" t="s">
        <v>41</v>
      </c>
      <c r="G80" s="31">
        <v>0</v>
      </c>
      <c r="H80" s="31">
        <v>0</v>
      </c>
      <c r="I80" s="2"/>
    </row>
    <row r="81" spans="1:9" ht="25.5" customHeight="1" hidden="1">
      <c r="A81" s="176" t="s">
        <v>272</v>
      </c>
      <c r="B81" s="28" t="s">
        <v>102</v>
      </c>
      <c r="C81" s="28" t="s">
        <v>156</v>
      </c>
      <c r="D81" s="28" t="s">
        <v>105</v>
      </c>
      <c r="E81" s="28" t="s">
        <v>77</v>
      </c>
      <c r="F81" s="32" t="s">
        <v>174</v>
      </c>
      <c r="G81" s="31">
        <v>0</v>
      </c>
      <c r="H81" s="31">
        <v>0</v>
      </c>
      <c r="I81" s="2"/>
    </row>
    <row r="82" spans="1:9" ht="38.25" customHeight="1" hidden="1">
      <c r="A82" s="176"/>
      <c r="B82" s="28" t="s">
        <v>107</v>
      </c>
      <c r="C82" s="28" t="s">
        <v>156</v>
      </c>
      <c r="D82" s="28" t="s">
        <v>106</v>
      </c>
      <c r="E82" s="28"/>
      <c r="F82" s="30" t="s">
        <v>42</v>
      </c>
      <c r="G82" s="31">
        <v>0</v>
      </c>
      <c r="H82" s="31">
        <v>0</v>
      </c>
      <c r="I82" s="2"/>
    </row>
    <row r="83" spans="1:9" ht="12.75" customHeight="1" hidden="1">
      <c r="A83" s="176" t="s">
        <v>273</v>
      </c>
      <c r="B83" s="28" t="s">
        <v>108</v>
      </c>
      <c r="C83" s="28" t="s">
        <v>156</v>
      </c>
      <c r="D83" s="28" t="s">
        <v>106</v>
      </c>
      <c r="E83" s="28" t="s">
        <v>77</v>
      </c>
      <c r="F83" s="32" t="s">
        <v>174</v>
      </c>
      <c r="G83" s="31">
        <v>0</v>
      </c>
      <c r="H83" s="31">
        <v>0</v>
      </c>
      <c r="I83" s="2"/>
    </row>
    <row r="84" spans="1:9" ht="17.25" customHeight="1">
      <c r="A84" s="176"/>
      <c r="B84" s="28" t="s">
        <v>99</v>
      </c>
      <c r="C84" s="28" t="s">
        <v>155</v>
      </c>
      <c r="D84" s="28"/>
      <c r="E84" s="28"/>
      <c r="F84" s="35" t="s">
        <v>165</v>
      </c>
      <c r="G84" s="31">
        <f>G85+G87+G89+G98+G93+G96</f>
        <v>7085838</v>
      </c>
      <c r="H84" s="31">
        <f>H85+H87+H89+H98+H93+H96</f>
        <v>6987769</v>
      </c>
      <c r="I84" s="2"/>
    </row>
    <row r="85" spans="1:9" ht="52.5" customHeight="1" hidden="1">
      <c r="A85" s="176"/>
      <c r="B85" s="28" t="s">
        <v>99</v>
      </c>
      <c r="C85" s="28" t="s">
        <v>155</v>
      </c>
      <c r="D85" s="28" t="s">
        <v>109</v>
      </c>
      <c r="E85" s="28"/>
      <c r="F85" s="30" t="s">
        <v>176</v>
      </c>
      <c r="G85" s="31">
        <f>G86</f>
        <v>0</v>
      </c>
      <c r="H85" s="31">
        <f>H86</f>
        <v>0</v>
      </c>
      <c r="I85" s="2"/>
    </row>
    <row r="86" spans="1:9" ht="17.25" customHeight="1" hidden="1">
      <c r="A86" s="176" t="s">
        <v>231</v>
      </c>
      <c r="B86" s="28" t="s">
        <v>103</v>
      </c>
      <c r="C86" s="28" t="s">
        <v>155</v>
      </c>
      <c r="D86" s="28" t="s">
        <v>109</v>
      </c>
      <c r="E86" s="28" t="s">
        <v>521</v>
      </c>
      <c r="F86" s="32" t="s">
        <v>175</v>
      </c>
      <c r="G86" s="31">
        <v>0</v>
      </c>
      <c r="H86" s="31">
        <v>0</v>
      </c>
      <c r="I86" s="2"/>
    </row>
    <row r="87" spans="1:9" ht="51" customHeight="1" hidden="1">
      <c r="A87" s="176"/>
      <c r="B87" s="28" t="s">
        <v>99</v>
      </c>
      <c r="C87" s="28" t="s">
        <v>155</v>
      </c>
      <c r="D87" s="28" t="s">
        <v>110</v>
      </c>
      <c r="E87" s="28"/>
      <c r="F87" s="30" t="s">
        <v>177</v>
      </c>
      <c r="G87" s="31">
        <f>G88</f>
        <v>0</v>
      </c>
      <c r="H87" s="31">
        <f>H88</f>
        <v>0</v>
      </c>
      <c r="I87" s="2"/>
    </row>
    <row r="88" spans="1:9" ht="12.75" customHeight="1" hidden="1">
      <c r="A88" s="176" t="s">
        <v>270</v>
      </c>
      <c r="B88" s="28" t="s">
        <v>252</v>
      </c>
      <c r="C88" s="28" t="s">
        <v>155</v>
      </c>
      <c r="D88" s="28" t="s">
        <v>110</v>
      </c>
      <c r="E88" s="28" t="s">
        <v>521</v>
      </c>
      <c r="F88" s="32" t="s">
        <v>175</v>
      </c>
      <c r="G88" s="31">
        <v>0</v>
      </c>
      <c r="H88" s="31">
        <v>0</v>
      </c>
      <c r="I88" s="2"/>
    </row>
    <row r="89" spans="1:9" ht="18" customHeight="1">
      <c r="A89" s="176"/>
      <c r="B89" s="28" t="s">
        <v>252</v>
      </c>
      <c r="C89" s="28" t="s">
        <v>155</v>
      </c>
      <c r="D89" s="28" t="s">
        <v>111</v>
      </c>
      <c r="E89" s="28"/>
      <c r="F89" s="30" t="s">
        <v>43</v>
      </c>
      <c r="G89" s="31">
        <f>SUM(G90)</f>
        <v>585838</v>
      </c>
      <c r="H89" s="31">
        <f>SUM(H90)</f>
        <v>487769</v>
      </c>
      <c r="I89" s="2"/>
    </row>
    <row r="90" spans="1:9" ht="12.75">
      <c r="A90" s="176"/>
      <c r="B90" s="28" t="s">
        <v>104</v>
      </c>
      <c r="C90" s="28" t="s">
        <v>155</v>
      </c>
      <c r="D90" s="28" t="s">
        <v>111</v>
      </c>
      <c r="E90" s="28" t="s">
        <v>521</v>
      </c>
      <c r="F90" s="32" t="s">
        <v>551</v>
      </c>
      <c r="G90" s="31">
        <f>G91</f>
        <v>585838</v>
      </c>
      <c r="H90" s="31">
        <f>H91</f>
        <v>487769</v>
      </c>
      <c r="I90" s="2"/>
    </row>
    <row r="91" spans="1:9" ht="38.25">
      <c r="A91" s="176">
        <f>A79+1</f>
        <v>15</v>
      </c>
      <c r="B91" s="28" t="s">
        <v>104</v>
      </c>
      <c r="C91" s="28" t="s">
        <v>155</v>
      </c>
      <c r="D91" s="28" t="s">
        <v>111</v>
      </c>
      <c r="E91" s="28" t="s">
        <v>550</v>
      </c>
      <c r="F91" s="32" t="s">
        <v>552</v>
      </c>
      <c r="G91" s="31">
        <v>585838</v>
      </c>
      <c r="H91" s="31">
        <v>487769</v>
      </c>
      <c r="I91" s="2"/>
    </row>
    <row r="92" spans="1:9" ht="27.75" customHeight="1" hidden="1">
      <c r="A92" s="176" t="s">
        <v>270</v>
      </c>
      <c r="B92" s="28" t="s">
        <v>252</v>
      </c>
      <c r="C92" s="28" t="s">
        <v>155</v>
      </c>
      <c r="D92" s="28" t="s">
        <v>111</v>
      </c>
      <c r="E92" s="28" t="s">
        <v>77</v>
      </c>
      <c r="F92" s="32" t="s">
        <v>335</v>
      </c>
      <c r="G92" s="31">
        <v>0</v>
      </c>
      <c r="H92" s="31">
        <v>0</v>
      </c>
      <c r="I92" s="2"/>
    </row>
    <row r="93" spans="1:9" ht="38.25" customHeight="1">
      <c r="A93" s="176"/>
      <c r="B93" s="28" t="s">
        <v>113</v>
      </c>
      <c r="C93" s="28" t="s">
        <v>155</v>
      </c>
      <c r="D93" s="28" t="s">
        <v>12</v>
      </c>
      <c r="E93" s="28"/>
      <c r="F93" s="30" t="s">
        <v>202</v>
      </c>
      <c r="G93" s="31">
        <f>G94</f>
        <v>6500000</v>
      </c>
      <c r="H93" s="31">
        <v>6500000</v>
      </c>
      <c r="I93" s="2"/>
    </row>
    <row r="94" spans="1:9" ht="18.75" customHeight="1">
      <c r="A94" s="176"/>
      <c r="B94" s="28" t="s">
        <v>114</v>
      </c>
      <c r="C94" s="28" t="s">
        <v>155</v>
      </c>
      <c r="D94" s="28" t="s">
        <v>12</v>
      </c>
      <c r="E94" s="28" t="s">
        <v>521</v>
      </c>
      <c r="F94" s="32" t="s">
        <v>175</v>
      </c>
      <c r="G94" s="31">
        <f>G95</f>
        <v>6500000</v>
      </c>
      <c r="H94" s="31">
        <f>H95</f>
        <v>7900000</v>
      </c>
      <c r="I94" s="2"/>
    </row>
    <row r="95" spans="1:9" ht="38.25">
      <c r="A95" s="176">
        <f>A91+1</f>
        <v>16</v>
      </c>
      <c r="B95" s="28" t="s">
        <v>104</v>
      </c>
      <c r="C95" s="28" t="s">
        <v>155</v>
      </c>
      <c r="D95" s="28" t="s">
        <v>12</v>
      </c>
      <c r="E95" s="28" t="s">
        <v>550</v>
      </c>
      <c r="F95" s="32" t="s">
        <v>552</v>
      </c>
      <c r="G95" s="31">
        <v>6500000</v>
      </c>
      <c r="H95" s="31">
        <v>7900000</v>
      </c>
      <c r="I95" s="2"/>
    </row>
    <row r="96" spans="1:9" ht="30" customHeight="1" hidden="1">
      <c r="A96" s="176"/>
      <c r="B96" s="28" t="s">
        <v>113</v>
      </c>
      <c r="C96" s="28" t="s">
        <v>155</v>
      </c>
      <c r="D96" s="28" t="s">
        <v>19</v>
      </c>
      <c r="E96" s="28"/>
      <c r="F96" s="30" t="s">
        <v>20</v>
      </c>
      <c r="G96" s="31">
        <f>G97</f>
        <v>0</v>
      </c>
      <c r="H96" s="31">
        <f>H97</f>
        <v>0</v>
      </c>
      <c r="I96" s="2"/>
    </row>
    <row r="97" spans="1:9" ht="12.75" hidden="1">
      <c r="A97" s="176">
        <f>A94+1</f>
        <v>1</v>
      </c>
      <c r="B97" s="28" t="s">
        <v>114</v>
      </c>
      <c r="C97" s="28" t="s">
        <v>155</v>
      </c>
      <c r="D97" s="28" t="s">
        <v>19</v>
      </c>
      <c r="E97" s="28" t="s">
        <v>521</v>
      </c>
      <c r="F97" s="32" t="s">
        <v>175</v>
      </c>
      <c r="G97" s="31">
        <v>0</v>
      </c>
      <c r="H97" s="31">
        <v>0</v>
      </c>
      <c r="I97" s="2"/>
    </row>
    <row r="98" spans="1:9" ht="38.25" customHeight="1" hidden="1">
      <c r="A98" s="176"/>
      <c r="B98" s="28" t="s">
        <v>252</v>
      </c>
      <c r="C98" s="28" t="s">
        <v>155</v>
      </c>
      <c r="D98" s="28" t="s">
        <v>112</v>
      </c>
      <c r="E98" s="28"/>
      <c r="F98" s="30" t="s">
        <v>337</v>
      </c>
      <c r="G98" s="31">
        <f>SUM(G99:G99)</f>
        <v>0</v>
      </c>
      <c r="H98" s="31">
        <f>SUM(H99:H99)</f>
        <v>0</v>
      </c>
      <c r="I98" s="2"/>
    </row>
    <row r="99" spans="1:9" ht="25.5" customHeight="1" hidden="1">
      <c r="A99" s="176">
        <f>A97+1</f>
        <v>2</v>
      </c>
      <c r="B99" s="28" t="s">
        <v>104</v>
      </c>
      <c r="C99" s="28" t="s">
        <v>155</v>
      </c>
      <c r="D99" s="28" t="s">
        <v>112</v>
      </c>
      <c r="E99" s="28" t="s">
        <v>77</v>
      </c>
      <c r="F99" s="32" t="s">
        <v>174</v>
      </c>
      <c r="G99" s="31">
        <v>0</v>
      </c>
      <c r="H99" s="31">
        <v>0</v>
      </c>
      <c r="I99" s="2"/>
    </row>
    <row r="100" spans="1:9" ht="15.75" customHeight="1">
      <c r="A100" s="176"/>
      <c r="B100" s="28" t="s">
        <v>108</v>
      </c>
      <c r="C100" s="28" t="s">
        <v>157</v>
      </c>
      <c r="D100" s="28"/>
      <c r="E100" s="28"/>
      <c r="F100" s="35" t="s">
        <v>169</v>
      </c>
      <c r="G100" s="31">
        <f>G101+G103+G105+G111+G113+G115+G109</f>
        <v>6974149</v>
      </c>
      <c r="H100" s="31">
        <f>H101+H103+H105+H111+H113+H115+H109</f>
        <v>7259339</v>
      </c>
      <c r="I100" s="2"/>
    </row>
    <row r="101" spans="1:9" ht="14.25" customHeight="1" hidden="1">
      <c r="A101" s="176"/>
      <c r="B101" s="28" t="s">
        <v>114</v>
      </c>
      <c r="C101" s="28" t="s">
        <v>157</v>
      </c>
      <c r="D101" s="28" t="s">
        <v>115</v>
      </c>
      <c r="E101" s="28"/>
      <c r="F101" s="30" t="s">
        <v>44</v>
      </c>
      <c r="G101" s="31">
        <f>G102</f>
        <v>0</v>
      </c>
      <c r="H101" s="31">
        <f>H102</f>
        <v>0</v>
      </c>
      <c r="I101" s="2"/>
    </row>
    <row r="102" spans="1:9" ht="25.5" hidden="1">
      <c r="A102" s="176">
        <f>A99+1</f>
        <v>3</v>
      </c>
      <c r="B102" s="28" t="s">
        <v>103</v>
      </c>
      <c r="C102" s="28" t="s">
        <v>157</v>
      </c>
      <c r="D102" s="28" t="s">
        <v>115</v>
      </c>
      <c r="E102" s="28" t="s">
        <v>520</v>
      </c>
      <c r="F102" s="32" t="s">
        <v>174</v>
      </c>
      <c r="G102" s="31">
        <v>0</v>
      </c>
      <c r="H102" s="31">
        <v>0</v>
      </c>
      <c r="I102" s="2"/>
    </row>
    <row r="103" spans="1:9" ht="38.25" hidden="1">
      <c r="A103" s="176"/>
      <c r="B103" s="28" t="s">
        <v>116</v>
      </c>
      <c r="C103" s="28" t="s">
        <v>157</v>
      </c>
      <c r="D103" s="28" t="s">
        <v>13</v>
      </c>
      <c r="E103" s="28"/>
      <c r="F103" s="30" t="s">
        <v>21</v>
      </c>
      <c r="G103" s="31">
        <f>G104</f>
        <v>0</v>
      </c>
      <c r="H103" s="31">
        <f>H104</f>
        <v>0</v>
      </c>
      <c r="I103" s="2"/>
    </row>
    <row r="104" spans="1:9" ht="25.5" hidden="1">
      <c r="A104" s="176">
        <f>A102+1</f>
        <v>4</v>
      </c>
      <c r="B104" s="28" t="s">
        <v>102</v>
      </c>
      <c r="C104" s="28" t="s">
        <v>157</v>
      </c>
      <c r="D104" s="28" t="s">
        <v>13</v>
      </c>
      <c r="E104" s="28" t="s">
        <v>520</v>
      </c>
      <c r="F104" s="32" t="s">
        <v>174</v>
      </c>
      <c r="G104" s="31">
        <v>0</v>
      </c>
      <c r="H104" s="31">
        <v>0</v>
      </c>
      <c r="I104" s="2"/>
    </row>
    <row r="105" spans="1:9" ht="25.5" customHeight="1">
      <c r="A105" s="176"/>
      <c r="B105" s="28" t="s">
        <v>117</v>
      </c>
      <c r="C105" s="28" t="s">
        <v>157</v>
      </c>
      <c r="D105" s="28" t="s">
        <v>437</v>
      </c>
      <c r="E105" s="28"/>
      <c r="F105" s="71" t="s">
        <v>192</v>
      </c>
      <c r="G105" s="31">
        <f>G106+G107</f>
        <v>6974149</v>
      </c>
      <c r="H105" s="31">
        <f>H106+H107</f>
        <v>7259339</v>
      </c>
      <c r="I105" s="2"/>
    </row>
    <row r="106" spans="1:9" ht="12.75" customHeight="1">
      <c r="A106" s="176">
        <f>A95+1</f>
        <v>17</v>
      </c>
      <c r="B106" s="28" t="s">
        <v>252</v>
      </c>
      <c r="C106" s="28" t="s">
        <v>157</v>
      </c>
      <c r="D106" s="28" t="s">
        <v>437</v>
      </c>
      <c r="E106" s="28" t="s">
        <v>227</v>
      </c>
      <c r="F106" s="25" t="s">
        <v>168</v>
      </c>
      <c r="G106" s="31">
        <v>5874149</v>
      </c>
      <c r="H106" s="31">
        <v>6159339</v>
      </c>
      <c r="I106" s="2"/>
    </row>
    <row r="107" spans="1:9" ht="12.75" customHeight="1">
      <c r="A107" s="176"/>
      <c r="B107" s="28" t="s">
        <v>173</v>
      </c>
      <c r="C107" s="28" t="s">
        <v>157</v>
      </c>
      <c r="D107" s="28" t="s">
        <v>437</v>
      </c>
      <c r="E107" s="28" t="s">
        <v>521</v>
      </c>
      <c r="F107" s="32" t="s">
        <v>551</v>
      </c>
      <c r="G107" s="31">
        <f>G108</f>
        <v>1100000</v>
      </c>
      <c r="H107" s="31">
        <f>H108</f>
        <v>1100000</v>
      </c>
      <c r="I107" s="2"/>
    </row>
    <row r="108" spans="1:9" ht="41.25" customHeight="1">
      <c r="A108" s="176">
        <f>A106+1</f>
        <v>18</v>
      </c>
      <c r="B108" s="28" t="s">
        <v>173</v>
      </c>
      <c r="C108" s="28" t="s">
        <v>157</v>
      </c>
      <c r="D108" s="28" t="s">
        <v>437</v>
      </c>
      <c r="E108" s="28" t="s">
        <v>550</v>
      </c>
      <c r="F108" s="32" t="s">
        <v>552</v>
      </c>
      <c r="G108" s="31">
        <v>1100000</v>
      </c>
      <c r="H108" s="31">
        <v>1100000</v>
      </c>
      <c r="I108" s="2"/>
    </row>
    <row r="109" spans="1:8" s="11" customFormat="1" ht="38.25" hidden="1">
      <c r="A109" s="176"/>
      <c r="B109" s="28" t="s">
        <v>173</v>
      </c>
      <c r="C109" s="28" t="s">
        <v>157</v>
      </c>
      <c r="D109" s="28" t="s">
        <v>524</v>
      </c>
      <c r="E109" s="181"/>
      <c r="F109" s="81" t="s">
        <v>204</v>
      </c>
      <c r="G109" s="31">
        <f>G110</f>
        <v>0</v>
      </c>
      <c r="H109" s="31">
        <f>H110</f>
        <v>0</v>
      </c>
    </row>
    <row r="110" spans="1:8" s="11" customFormat="1" ht="12.75" hidden="1">
      <c r="A110" s="176">
        <f>A108+1</f>
        <v>19</v>
      </c>
      <c r="B110" s="28" t="s">
        <v>173</v>
      </c>
      <c r="C110" s="28" t="s">
        <v>157</v>
      </c>
      <c r="D110" s="28" t="s">
        <v>524</v>
      </c>
      <c r="E110" s="28" t="s">
        <v>227</v>
      </c>
      <c r="F110" s="25" t="s">
        <v>168</v>
      </c>
      <c r="G110" s="31">
        <v>0</v>
      </c>
      <c r="H110" s="31">
        <v>0</v>
      </c>
    </row>
    <row r="111" spans="1:9" ht="12.75" hidden="1">
      <c r="A111" s="176"/>
      <c r="B111" s="28" t="s">
        <v>121</v>
      </c>
      <c r="C111" s="28" t="s">
        <v>157</v>
      </c>
      <c r="D111" s="28" t="s">
        <v>119</v>
      </c>
      <c r="E111" s="28"/>
      <c r="F111" s="30" t="s">
        <v>45</v>
      </c>
      <c r="G111" s="31">
        <f>G112</f>
        <v>0</v>
      </c>
      <c r="H111" s="31">
        <f>H112</f>
        <v>0</v>
      </c>
      <c r="I111" s="2"/>
    </row>
    <row r="112" spans="1:9" s="11" customFormat="1" ht="25.5" hidden="1">
      <c r="A112" s="176">
        <f>A110+1</f>
        <v>20</v>
      </c>
      <c r="B112" s="28" t="s">
        <v>117</v>
      </c>
      <c r="C112" s="28" t="s">
        <v>157</v>
      </c>
      <c r="D112" s="28" t="s">
        <v>119</v>
      </c>
      <c r="E112" s="28" t="s">
        <v>520</v>
      </c>
      <c r="F112" s="32" t="s">
        <v>174</v>
      </c>
      <c r="G112" s="31">
        <v>0</v>
      </c>
      <c r="H112" s="31">
        <v>0</v>
      </c>
      <c r="I112" s="15"/>
    </row>
    <row r="113" spans="1:9" ht="25.5" hidden="1">
      <c r="A113" s="176"/>
      <c r="B113" s="28" t="s">
        <v>114</v>
      </c>
      <c r="C113" s="28" t="s">
        <v>157</v>
      </c>
      <c r="D113" s="28" t="s">
        <v>120</v>
      </c>
      <c r="E113" s="28"/>
      <c r="F113" s="30" t="s">
        <v>46</v>
      </c>
      <c r="G113" s="31">
        <f>G114</f>
        <v>0</v>
      </c>
      <c r="H113" s="31">
        <f>H114</f>
        <v>0</v>
      </c>
      <c r="I113" s="2"/>
    </row>
    <row r="114" spans="1:9" ht="25.5" hidden="1">
      <c r="A114" s="176">
        <f>A112+1</f>
        <v>21</v>
      </c>
      <c r="B114" s="28" t="s">
        <v>252</v>
      </c>
      <c r="C114" s="28" t="s">
        <v>157</v>
      </c>
      <c r="D114" s="28" t="s">
        <v>120</v>
      </c>
      <c r="E114" s="28" t="s">
        <v>520</v>
      </c>
      <c r="F114" s="32" t="s">
        <v>174</v>
      </c>
      <c r="G114" s="31">
        <v>0</v>
      </c>
      <c r="H114" s="31">
        <v>0</v>
      </c>
      <c r="I114" s="2"/>
    </row>
    <row r="115" spans="1:9" ht="25.5" customHeight="1" hidden="1">
      <c r="A115" s="176"/>
      <c r="B115" s="28" t="s">
        <v>117</v>
      </c>
      <c r="C115" s="28" t="s">
        <v>157</v>
      </c>
      <c r="D115" s="28" t="s">
        <v>122</v>
      </c>
      <c r="E115" s="28"/>
      <c r="F115" s="30" t="s">
        <v>184</v>
      </c>
      <c r="G115" s="31">
        <f>G116</f>
        <v>0</v>
      </c>
      <c r="H115" s="31">
        <f>H116</f>
        <v>0</v>
      </c>
      <c r="I115" s="2"/>
    </row>
    <row r="116" spans="1:9" ht="25.5" customHeight="1" hidden="1">
      <c r="A116" s="176" t="s">
        <v>274</v>
      </c>
      <c r="B116" s="28" t="s">
        <v>117</v>
      </c>
      <c r="C116" s="28" t="s">
        <v>157</v>
      </c>
      <c r="D116" s="28" t="s">
        <v>122</v>
      </c>
      <c r="E116" s="28" t="s">
        <v>77</v>
      </c>
      <c r="F116" s="32" t="s">
        <v>174</v>
      </c>
      <c r="G116" s="31">
        <v>0</v>
      </c>
      <c r="H116" s="31">
        <v>0</v>
      </c>
      <c r="I116" s="2"/>
    </row>
    <row r="117" spans="1:9" ht="12.75" customHeight="1" hidden="1">
      <c r="A117" s="175"/>
      <c r="B117" s="27" t="s">
        <v>47</v>
      </c>
      <c r="C117" s="27"/>
      <c r="D117" s="27"/>
      <c r="E117" s="27"/>
      <c r="F117" s="33" t="s">
        <v>48</v>
      </c>
      <c r="G117" s="34">
        <f aca="true" t="shared" si="1" ref="G117:H119">G118</f>
        <v>0</v>
      </c>
      <c r="H117" s="34">
        <f t="shared" si="1"/>
        <v>0</v>
      </c>
      <c r="I117" s="2"/>
    </row>
    <row r="118" spans="1:9" ht="25.5" customHeight="1" hidden="1">
      <c r="A118" s="176"/>
      <c r="B118" s="28" t="s">
        <v>123</v>
      </c>
      <c r="C118" s="28" t="s">
        <v>157</v>
      </c>
      <c r="D118" s="28"/>
      <c r="E118" s="28"/>
      <c r="F118" s="35" t="s">
        <v>49</v>
      </c>
      <c r="G118" s="31">
        <f t="shared" si="1"/>
        <v>0</v>
      </c>
      <c r="H118" s="31">
        <f t="shared" si="1"/>
        <v>0</v>
      </c>
      <c r="I118" s="2"/>
    </row>
    <row r="119" spans="1:9" ht="25.5" customHeight="1" hidden="1">
      <c r="A119" s="176"/>
      <c r="B119" s="28" t="s">
        <v>125</v>
      </c>
      <c r="C119" s="28" t="s">
        <v>157</v>
      </c>
      <c r="D119" s="28" t="s">
        <v>124</v>
      </c>
      <c r="E119" s="28"/>
      <c r="F119" s="30" t="s">
        <v>50</v>
      </c>
      <c r="G119" s="31">
        <f t="shared" si="1"/>
        <v>0</v>
      </c>
      <c r="H119" s="31">
        <f t="shared" si="1"/>
        <v>0</v>
      </c>
      <c r="I119" s="2"/>
    </row>
    <row r="120" spans="1:9" ht="25.5" customHeight="1" hidden="1">
      <c r="A120" s="176" t="s">
        <v>274</v>
      </c>
      <c r="B120" s="28" t="s">
        <v>123</v>
      </c>
      <c r="C120" s="28" t="s">
        <v>157</v>
      </c>
      <c r="D120" s="28" t="s">
        <v>124</v>
      </c>
      <c r="E120" s="28" t="s">
        <v>101</v>
      </c>
      <c r="F120" s="32" t="s">
        <v>175</v>
      </c>
      <c r="G120" s="31">
        <v>0</v>
      </c>
      <c r="H120" s="31">
        <v>0</v>
      </c>
      <c r="I120" s="2"/>
    </row>
    <row r="121" spans="1:9" s="11" customFormat="1" ht="12.75" customHeight="1">
      <c r="A121" s="175"/>
      <c r="B121" s="27" t="s">
        <v>51</v>
      </c>
      <c r="C121" s="27"/>
      <c r="D121" s="27"/>
      <c r="E121" s="27"/>
      <c r="F121" s="33" t="s">
        <v>180</v>
      </c>
      <c r="G121" s="34">
        <f>G124+G134</f>
        <v>70000</v>
      </c>
      <c r="H121" s="34">
        <f>H124+H134</f>
        <v>70000</v>
      </c>
      <c r="I121" s="15"/>
    </row>
    <row r="122" spans="1:9" ht="25.5" customHeight="1" hidden="1">
      <c r="A122" s="275"/>
      <c r="B122" s="276"/>
      <c r="C122" s="276"/>
      <c r="D122" s="276"/>
      <c r="E122" s="276"/>
      <c r="F122" s="277"/>
      <c r="G122" s="274"/>
      <c r="H122" s="274"/>
      <c r="I122" s="2"/>
    </row>
    <row r="123" spans="1:9" ht="12.75" customHeight="1" hidden="1">
      <c r="A123" s="275"/>
      <c r="B123" s="276"/>
      <c r="C123" s="276"/>
      <c r="D123" s="276"/>
      <c r="E123" s="276"/>
      <c r="F123" s="277"/>
      <c r="G123" s="274"/>
      <c r="H123" s="274"/>
      <c r="I123" s="2"/>
    </row>
    <row r="124" spans="1:9" ht="12.75" customHeight="1" hidden="1">
      <c r="A124" s="176"/>
      <c r="B124" s="28" t="s">
        <v>51</v>
      </c>
      <c r="C124" s="28" t="s">
        <v>155</v>
      </c>
      <c r="D124" s="28"/>
      <c r="E124" s="28"/>
      <c r="F124" s="35" t="s">
        <v>52</v>
      </c>
      <c r="G124" s="31">
        <f>G125+G129</f>
        <v>0</v>
      </c>
      <c r="H124" s="31">
        <f>H125+H129</f>
        <v>0</v>
      </c>
      <c r="I124" s="2"/>
    </row>
    <row r="125" spans="1:8" s="6" customFormat="1" ht="27.75" customHeight="1" hidden="1">
      <c r="A125" s="176"/>
      <c r="B125" s="28" t="s">
        <v>127</v>
      </c>
      <c r="C125" s="28" t="s">
        <v>155</v>
      </c>
      <c r="D125" s="28" t="s">
        <v>339</v>
      </c>
      <c r="E125" s="28"/>
      <c r="F125" s="40" t="s">
        <v>340</v>
      </c>
      <c r="G125" s="31">
        <f>G126</f>
        <v>0</v>
      </c>
      <c r="H125" s="31">
        <f>H126</f>
        <v>0</v>
      </c>
    </row>
    <row r="126" spans="1:8" s="6" customFormat="1" ht="24.75" customHeight="1" hidden="1">
      <c r="A126" s="176" t="s">
        <v>275</v>
      </c>
      <c r="B126" s="28" t="s">
        <v>127</v>
      </c>
      <c r="C126" s="28" t="s">
        <v>155</v>
      </c>
      <c r="D126" s="28" t="s">
        <v>339</v>
      </c>
      <c r="E126" s="28" t="s">
        <v>232</v>
      </c>
      <c r="F126" s="32" t="s">
        <v>178</v>
      </c>
      <c r="G126" s="31">
        <v>0</v>
      </c>
      <c r="H126" s="31">
        <v>0</v>
      </c>
    </row>
    <row r="127" spans="1:8" s="9" customFormat="1" ht="63" customHeight="1" hidden="1">
      <c r="A127" s="176"/>
      <c r="B127" s="28" t="s">
        <v>128</v>
      </c>
      <c r="C127" s="28" t="s">
        <v>155</v>
      </c>
      <c r="D127" s="28" t="s">
        <v>126</v>
      </c>
      <c r="E127" s="28"/>
      <c r="F127" s="30" t="s">
        <v>53</v>
      </c>
      <c r="G127" s="31">
        <f>G128</f>
        <v>0</v>
      </c>
      <c r="H127" s="31">
        <f>H128</f>
        <v>0</v>
      </c>
    </row>
    <row r="128" spans="1:8" s="3" customFormat="1" ht="12.75" customHeight="1" hidden="1">
      <c r="A128" s="176" t="s">
        <v>276</v>
      </c>
      <c r="B128" s="28" t="s">
        <v>129</v>
      </c>
      <c r="C128" s="28" t="s">
        <v>155</v>
      </c>
      <c r="D128" s="28" t="s">
        <v>126</v>
      </c>
      <c r="E128" s="28" t="s">
        <v>232</v>
      </c>
      <c r="F128" s="32" t="s">
        <v>178</v>
      </c>
      <c r="G128" s="31">
        <v>0</v>
      </c>
      <c r="H128" s="31">
        <v>0</v>
      </c>
    </row>
    <row r="129" spans="1:9" s="11" customFormat="1" ht="38.25" customHeight="1" hidden="1">
      <c r="A129" s="176"/>
      <c r="B129" s="28" t="s">
        <v>130</v>
      </c>
      <c r="C129" s="28" t="s">
        <v>155</v>
      </c>
      <c r="D129" s="28" t="s">
        <v>87</v>
      </c>
      <c r="E129" s="28"/>
      <c r="F129" s="30" t="s">
        <v>243</v>
      </c>
      <c r="G129" s="31">
        <f>G130</f>
        <v>0</v>
      </c>
      <c r="H129" s="31">
        <f>H130</f>
        <v>0</v>
      </c>
      <c r="I129" s="15"/>
    </row>
    <row r="130" spans="1:9" ht="12.75" customHeight="1" hidden="1">
      <c r="A130" s="176" t="s">
        <v>276</v>
      </c>
      <c r="B130" s="28" t="s">
        <v>129</v>
      </c>
      <c r="C130" s="28" t="s">
        <v>155</v>
      </c>
      <c r="D130" s="28" t="s">
        <v>87</v>
      </c>
      <c r="E130" s="28" t="s">
        <v>232</v>
      </c>
      <c r="F130" s="32" t="s">
        <v>178</v>
      </c>
      <c r="G130" s="31">
        <v>0</v>
      </c>
      <c r="H130" s="31">
        <v>0</v>
      </c>
      <c r="I130" s="2"/>
    </row>
    <row r="131" spans="1:9" ht="18.75" customHeight="1" hidden="1">
      <c r="A131" s="176"/>
      <c r="B131" s="28" t="s">
        <v>51</v>
      </c>
      <c r="C131" s="28" t="s">
        <v>173</v>
      </c>
      <c r="D131" s="28"/>
      <c r="E131" s="28"/>
      <c r="F131" s="35" t="s">
        <v>54</v>
      </c>
      <c r="G131" s="31">
        <v>0</v>
      </c>
      <c r="H131" s="31">
        <v>0</v>
      </c>
      <c r="I131" s="2"/>
    </row>
    <row r="132" spans="1:9" ht="25.5" customHeight="1" hidden="1">
      <c r="A132" s="176"/>
      <c r="B132" s="28" t="s">
        <v>127</v>
      </c>
      <c r="C132" s="28" t="s">
        <v>173</v>
      </c>
      <c r="D132" s="28" t="s">
        <v>131</v>
      </c>
      <c r="E132" s="28"/>
      <c r="F132" s="30" t="s">
        <v>55</v>
      </c>
      <c r="G132" s="31">
        <v>0</v>
      </c>
      <c r="H132" s="31">
        <v>0</v>
      </c>
      <c r="I132" s="2"/>
    </row>
    <row r="133" spans="1:9" ht="38.25" customHeight="1" hidden="1">
      <c r="A133" s="176">
        <v>35</v>
      </c>
      <c r="B133" s="28" t="s">
        <v>127</v>
      </c>
      <c r="C133" s="28" t="s">
        <v>173</v>
      </c>
      <c r="D133" s="28" t="s">
        <v>131</v>
      </c>
      <c r="E133" s="28" t="s">
        <v>77</v>
      </c>
      <c r="F133" s="32" t="s">
        <v>174</v>
      </c>
      <c r="G133" s="31">
        <v>0</v>
      </c>
      <c r="H133" s="31">
        <v>0</v>
      </c>
      <c r="I133" s="2"/>
    </row>
    <row r="134" spans="1:9" ht="12.75" customHeight="1">
      <c r="A134" s="176"/>
      <c r="B134" s="28" t="s">
        <v>51</v>
      </c>
      <c r="C134" s="28" t="s">
        <v>233</v>
      </c>
      <c r="D134" s="28"/>
      <c r="E134" s="28"/>
      <c r="F134" s="35" t="s">
        <v>56</v>
      </c>
      <c r="G134" s="31">
        <f>G135+G137</f>
        <v>70000</v>
      </c>
      <c r="H134" s="31">
        <f>H135+H137</f>
        <v>70000</v>
      </c>
      <c r="I134" s="2"/>
    </row>
    <row r="135" spans="1:9" ht="12.75" hidden="1">
      <c r="A135" s="176"/>
      <c r="B135" s="28" t="s">
        <v>133</v>
      </c>
      <c r="C135" s="28" t="s">
        <v>233</v>
      </c>
      <c r="D135" s="28" t="s">
        <v>132</v>
      </c>
      <c r="E135" s="28"/>
      <c r="F135" s="30" t="s">
        <v>453</v>
      </c>
      <c r="G135" s="31">
        <f>G136</f>
        <v>0</v>
      </c>
      <c r="H135" s="31">
        <f>H136</f>
        <v>0</v>
      </c>
      <c r="I135" s="2"/>
    </row>
    <row r="136" spans="1:9" ht="25.5" hidden="1">
      <c r="A136" s="176">
        <f>A114+1</f>
        <v>22</v>
      </c>
      <c r="B136" s="28" t="s">
        <v>128</v>
      </c>
      <c r="C136" s="28" t="s">
        <v>233</v>
      </c>
      <c r="D136" s="28" t="s">
        <v>132</v>
      </c>
      <c r="E136" s="28" t="s">
        <v>520</v>
      </c>
      <c r="F136" s="32" t="s">
        <v>174</v>
      </c>
      <c r="G136" s="31">
        <v>0</v>
      </c>
      <c r="H136" s="31">
        <v>0</v>
      </c>
      <c r="I136" s="2"/>
    </row>
    <row r="137" spans="1:9" ht="38.25">
      <c r="A137" s="176"/>
      <c r="B137" s="28" t="s">
        <v>233</v>
      </c>
      <c r="C137" s="28" t="s">
        <v>233</v>
      </c>
      <c r="D137" s="28" t="s">
        <v>529</v>
      </c>
      <c r="E137" s="28"/>
      <c r="F137" s="30" t="s">
        <v>194</v>
      </c>
      <c r="G137" s="31">
        <f>G138</f>
        <v>70000</v>
      </c>
      <c r="H137" s="31">
        <f>H138</f>
        <v>70000</v>
      </c>
      <c r="I137" s="2"/>
    </row>
    <row r="138" spans="1:9" ht="12.75" customHeight="1">
      <c r="A138" s="176">
        <f>A108+1</f>
        <v>19</v>
      </c>
      <c r="B138" s="28" t="s">
        <v>233</v>
      </c>
      <c r="C138" s="28" t="s">
        <v>233</v>
      </c>
      <c r="D138" s="28" t="s">
        <v>529</v>
      </c>
      <c r="E138" s="28" t="s">
        <v>397</v>
      </c>
      <c r="F138" s="32" t="s">
        <v>612</v>
      </c>
      <c r="G138" s="31">
        <v>70000</v>
      </c>
      <c r="H138" s="31">
        <v>70000</v>
      </c>
      <c r="I138" s="2"/>
    </row>
    <row r="139" spans="1:9" ht="13.5" customHeight="1">
      <c r="A139" s="175"/>
      <c r="B139" s="27" t="s">
        <v>57</v>
      </c>
      <c r="C139" s="27"/>
      <c r="D139" s="27"/>
      <c r="E139" s="27"/>
      <c r="F139" s="33" t="s">
        <v>8</v>
      </c>
      <c r="G139" s="34">
        <f>G140</f>
        <v>10381571</v>
      </c>
      <c r="H139" s="34">
        <f>H140</f>
        <v>10485709</v>
      </c>
      <c r="I139" s="2"/>
    </row>
    <row r="140" spans="1:9" ht="12.75">
      <c r="A140" s="176"/>
      <c r="B140" s="28" t="s">
        <v>134</v>
      </c>
      <c r="C140" s="28" t="s">
        <v>156</v>
      </c>
      <c r="D140" s="28"/>
      <c r="E140" s="28"/>
      <c r="F140" s="35" t="s">
        <v>179</v>
      </c>
      <c r="G140" s="31">
        <f>G142+G144+G156+G146+G150</f>
        <v>10381571</v>
      </c>
      <c r="H140" s="31">
        <f>H142+H144+H156+H146+H150</f>
        <v>10485709</v>
      </c>
      <c r="I140" s="2"/>
    </row>
    <row r="141" spans="1:9" ht="12.75">
      <c r="A141" s="176"/>
      <c r="B141" s="28" t="s">
        <v>135</v>
      </c>
      <c r="C141" s="28" t="s">
        <v>156</v>
      </c>
      <c r="D141" s="28" t="s">
        <v>540</v>
      </c>
      <c r="E141" s="28"/>
      <c r="F141" s="35" t="s">
        <v>516</v>
      </c>
      <c r="G141" s="31">
        <f>G142</f>
        <v>9176619</v>
      </c>
      <c r="H141" s="31">
        <f>H142</f>
        <v>9280757</v>
      </c>
      <c r="I141" s="2"/>
    </row>
    <row r="142" spans="1:9" ht="51">
      <c r="A142" s="176"/>
      <c r="B142" s="28" t="s">
        <v>135</v>
      </c>
      <c r="C142" s="28" t="s">
        <v>156</v>
      </c>
      <c r="D142" s="28" t="s">
        <v>525</v>
      </c>
      <c r="E142" s="28"/>
      <c r="F142" s="30" t="s">
        <v>195</v>
      </c>
      <c r="G142" s="31">
        <f>G143</f>
        <v>9176619</v>
      </c>
      <c r="H142" s="31">
        <f>H143</f>
        <v>9280757</v>
      </c>
      <c r="I142" s="2"/>
    </row>
    <row r="143" spans="1:9" ht="12.75">
      <c r="A143" s="176">
        <f>A138+1</f>
        <v>20</v>
      </c>
      <c r="B143" s="28" t="s">
        <v>57</v>
      </c>
      <c r="C143" s="28" t="s">
        <v>156</v>
      </c>
      <c r="D143" s="28" t="s">
        <v>525</v>
      </c>
      <c r="E143" s="28" t="s">
        <v>101</v>
      </c>
      <c r="F143" s="32" t="s">
        <v>528</v>
      </c>
      <c r="G143" s="31">
        <v>9176619</v>
      </c>
      <c r="H143" s="31">
        <v>9280757</v>
      </c>
      <c r="I143" s="2"/>
    </row>
    <row r="144" spans="1:9" s="11" customFormat="1" ht="64.5" customHeight="1">
      <c r="A144" s="176"/>
      <c r="B144" s="28" t="s">
        <v>136</v>
      </c>
      <c r="C144" s="28" t="s">
        <v>156</v>
      </c>
      <c r="D144" s="28" t="s">
        <v>526</v>
      </c>
      <c r="E144" s="28"/>
      <c r="F144" s="30" t="s">
        <v>196</v>
      </c>
      <c r="G144" s="31">
        <f>G145</f>
        <v>70260</v>
      </c>
      <c r="H144" s="31">
        <f>H145</f>
        <v>70260</v>
      </c>
      <c r="I144" s="15"/>
    </row>
    <row r="145" spans="1:9" ht="12.75">
      <c r="A145" s="176">
        <f>A143+1</f>
        <v>21</v>
      </c>
      <c r="B145" s="28" t="s">
        <v>57</v>
      </c>
      <c r="C145" s="28" t="s">
        <v>156</v>
      </c>
      <c r="D145" s="28" t="s">
        <v>526</v>
      </c>
      <c r="E145" s="28" t="s">
        <v>101</v>
      </c>
      <c r="F145" s="32" t="s">
        <v>528</v>
      </c>
      <c r="G145" s="31">
        <v>70260</v>
      </c>
      <c r="H145" s="31">
        <v>70260</v>
      </c>
      <c r="I145" s="2"/>
    </row>
    <row r="146" spans="1:9" ht="46.5" customHeight="1">
      <c r="A146" s="177"/>
      <c r="B146" s="28" t="s">
        <v>137</v>
      </c>
      <c r="C146" s="28" t="s">
        <v>156</v>
      </c>
      <c r="D146" s="28" t="s">
        <v>527</v>
      </c>
      <c r="E146" s="28"/>
      <c r="F146" s="30" t="s">
        <v>197</v>
      </c>
      <c r="G146" s="31">
        <f>G147</f>
        <v>1134692</v>
      </c>
      <c r="H146" s="31">
        <f>H147</f>
        <v>1134692</v>
      </c>
      <c r="I146" s="2"/>
    </row>
    <row r="147" spans="1:9" ht="12.75">
      <c r="A147" s="179">
        <f>A145+1</f>
        <v>22</v>
      </c>
      <c r="B147" s="28" t="s">
        <v>138</v>
      </c>
      <c r="C147" s="28" t="s">
        <v>156</v>
      </c>
      <c r="D147" s="28" t="s">
        <v>527</v>
      </c>
      <c r="E147" s="28" t="s">
        <v>101</v>
      </c>
      <c r="F147" s="32" t="s">
        <v>528</v>
      </c>
      <c r="G147" s="31">
        <v>1134692</v>
      </c>
      <c r="H147" s="31">
        <v>1134692</v>
      </c>
      <c r="I147" s="2"/>
    </row>
    <row r="148" spans="1:9" ht="38.25" customHeight="1" hidden="1">
      <c r="A148" s="176"/>
      <c r="B148" s="113" t="s">
        <v>74</v>
      </c>
      <c r="C148" s="113" t="s">
        <v>71</v>
      </c>
      <c r="D148" s="113" t="s">
        <v>72</v>
      </c>
      <c r="E148" s="113" t="s">
        <v>73</v>
      </c>
      <c r="F148" s="112" t="s">
        <v>235</v>
      </c>
      <c r="G148" s="114" t="s">
        <v>29</v>
      </c>
      <c r="H148" s="114" t="s">
        <v>30</v>
      </c>
      <c r="I148" s="2"/>
    </row>
    <row r="149" spans="1:9" ht="12.75" customHeight="1" hidden="1">
      <c r="A149" s="176">
        <f>A145+1</f>
        <v>22</v>
      </c>
      <c r="B149" s="26" t="s">
        <v>160</v>
      </c>
      <c r="C149" s="26" t="s">
        <v>161</v>
      </c>
      <c r="D149" s="26" t="s">
        <v>162</v>
      </c>
      <c r="E149" s="26" t="s">
        <v>185</v>
      </c>
      <c r="F149" s="21">
        <v>6</v>
      </c>
      <c r="G149" s="21">
        <v>7</v>
      </c>
      <c r="H149" s="21">
        <v>7</v>
      </c>
      <c r="I149" s="2"/>
    </row>
    <row r="150" spans="1:9" ht="38.25" hidden="1">
      <c r="A150" s="176"/>
      <c r="B150" s="28" t="s">
        <v>136</v>
      </c>
      <c r="C150" s="28" t="s">
        <v>156</v>
      </c>
      <c r="D150" s="28" t="s">
        <v>454</v>
      </c>
      <c r="E150" s="28"/>
      <c r="F150" s="30" t="s">
        <v>455</v>
      </c>
      <c r="G150" s="31">
        <f>G151</f>
        <v>0</v>
      </c>
      <c r="H150" s="31">
        <f>H151</f>
        <v>0</v>
      </c>
      <c r="I150" s="2"/>
    </row>
    <row r="151" spans="1:9" ht="12.75" hidden="1">
      <c r="A151" s="176">
        <f>A149+1</f>
        <v>23</v>
      </c>
      <c r="B151" s="28" t="s">
        <v>139</v>
      </c>
      <c r="C151" s="28" t="s">
        <v>156</v>
      </c>
      <c r="D151" s="28" t="s">
        <v>454</v>
      </c>
      <c r="E151" s="28" t="s">
        <v>101</v>
      </c>
      <c r="F151" s="32" t="s">
        <v>528</v>
      </c>
      <c r="G151" s="31">
        <v>0</v>
      </c>
      <c r="H151" s="31">
        <v>0</v>
      </c>
      <c r="I151" s="2"/>
    </row>
    <row r="152" spans="1:9" ht="25.5" customHeight="1" hidden="1">
      <c r="A152" s="176"/>
      <c r="B152" s="28" t="s">
        <v>139</v>
      </c>
      <c r="C152" s="28" t="s">
        <v>156</v>
      </c>
      <c r="D152" s="28" t="s">
        <v>140</v>
      </c>
      <c r="E152" s="28"/>
      <c r="F152" s="30" t="s">
        <v>58</v>
      </c>
      <c r="G152" s="31">
        <f>G153</f>
        <v>0</v>
      </c>
      <c r="H152" s="31">
        <f>H153</f>
        <v>0</v>
      </c>
      <c r="I152" s="2"/>
    </row>
    <row r="153" spans="1:9" ht="12.75" customHeight="1" hidden="1">
      <c r="A153" s="176" t="s">
        <v>277</v>
      </c>
      <c r="B153" s="28" t="s">
        <v>57</v>
      </c>
      <c r="C153" s="28" t="s">
        <v>156</v>
      </c>
      <c r="D153" s="28" t="s">
        <v>140</v>
      </c>
      <c r="E153" s="28" t="s">
        <v>232</v>
      </c>
      <c r="F153" s="32" t="s">
        <v>178</v>
      </c>
      <c r="G153" s="31">
        <v>0</v>
      </c>
      <c r="H153" s="31">
        <v>0</v>
      </c>
      <c r="I153" s="2"/>
    </row>
    <row r="154" spans="1:9" ht="25.5" customHeight="1" hidden="1">
      <c r="A154" s="176"/>
      <c r="B154" s="28" t="s">
        <v>142</v>
      </c>
      <c r="C154" s="28" t="s">
        <v>156</v>
      </c>
      <c r="D154" s="28" t="s">
        <v>141</v>
      </c>
      <c r="E154" s="28"/>
      <c r="F154" s="30" t="s">
        <v>59</v>
      </c>
      <c r="G154" s="31">
        <f>G155</f>
        <v>0</v>
      </c>
      <c r="H154" s="31">
        <f>H155</f>
        <v>0</v>
      </c>
      <c r="I154" s="2"/>
    </row>
    <row r="155" spans="1:9" ht="12.75" customHeight="1" hidden="1">
      <c r="A155" s="176" t="s">
        <v>278</v>
      </c>
      <c r="B155" s="28" t="s">
        <v>138</v>
      </c>
      <c r="C155" s="28" t="s">
        <v>156</v>
      </c>
      <c r="D155" s="28" t="s">
        <v>141</v>
      </c>
      <c r="E155" s="28" t="s">
        <v>232</v>
      </c>
      <c r="F155" s="32" t="s">
        <v>178</v>
      </c>
      <c r="G155" s="31">
        <v>0</v>
      </c>
      <c r="H155" s="31">
        <v>0</v>
      </c>
      <c r="I155" s="2"/>
    </row>
    <row r="156" spans="1:9" ht="38.25" customHeight="1" hidden="1">
      <c r="A156" s="176"/>
      <c r="B156" s="28" t="s">
        <v>57</v>
      </c>
      <c r="C156" s="28" t="s">
        <v>156</v>
      </c>
      <c r="D156" s="28" t="s">
        <v>87</v>
      </c>
      <c r="E156" s="28"/>
      <c r="F156" s="30" t="s">
        <v>243</v>
      </c>
      <c r="G156" s="31">
        <f>G157</f>
        <v>0</v>
      </c>
      <c r="H156" s="31">
        <f>H157</f>
        <v>0</v>
      </c>
      <c r="I156" s="2"/>
    </row>
    <row r="157" spans="1:9" ht="12.75" customHeight="1" hidden="1">
      <c r="A157" s="176">
        <f>A151+1</f>
        <v>24</v>
      </c>
      <c r="B157" s="28" t="s">
        <v>142</v>
      </c>
      <c r="C157" s="28" t="s">
        <v>156</v>
      </c>
      <c r="D157" s="28" t="s">
        <v>87</v>
      </c>
      <c r="E157" s="28" t="s">
        <v>101</v>
      </c>
      <c r="F157" s="32" t="s">
        <v>528</v>
      </c>
      <c r="G157" s="31">
        <v>0</v>
      </c>
      <c r="H157" s="31">
        <v>0</v>
      </c>
      <c r="I157" s="2"/>
    </row>
    <row r="158" spans="1:9" ht="38.25" customHeight="1" hidden="1">
      <c r="A158" s="176"/>
      <c r="B158" s="28" t="s">
        <v>230</v>
      </c>
      <c r="C158" s="28" t="s">
        <v>156</v>
      </c>
      <c r="D158" s="28" t="s">
        <v>144</v>
      </c>
      <c r="E158" s="28"/>
      <c r="F158" s="30" t="s">
        <v>62</v>
      </c>
      <c r="G158" s="31">
        <f>G159</f>
        <v>0</v>
      </c>
      <c r="H158" s="31">
        <f>H159</f>
        <v>0</v>
      </c>
      <c r="I158" s="2"/>
    </row>
    <row r="159" spans="1:9" ht="25.5" customHeight="1" hidden="1">
      <c r="A159" s="176" t="s">
        <v>349</v>
      </c>
      <c r="B159" s="28" t="s">
        <v>230</v>
      </c>
      <c r="C159" s="28" t="s">
        <v>156</v>
      </c>
      <c r="D159" s="28" t="s">
        <v>144</v>
      </c>
      <c r="E159" s="28" t="s">
        <v>77</v>
      </c>
      <c r="F159" s="32" t="s">
        <v>174</v>
      </c>
      <c r="G159" s="31">
        <v>0</v>
      </c>
      <c r="H159" s="31">
        <v>0</v>
      </c>
      <c r="I159" s="2"/>
    </row>
    <row r="160" spans="1:9" ht="38.25" customHeight="1" hidden="1">
      <c r="A160" s="176"/>
      <c r="B160" s="28" t="s">
        <v>143</v>
      </c>
      <c r="C160" s="28" t="s">
        <v>158</v>
      </c>
      <c r="D160" s="28" t="s">
        <v>146</v>
      </c>
      <c r="E160" s="28"/>
      <c r="F160" s="30" t="s">
        <v>63</v>
      </c>
      <c r="G160" s="31">
        <f>G161</f>
        <v>0</v>
      </c>
      <c r="H160" s="31">
        <f>H161</f>
        <v>0</v>
      </c>
      <c r="I160" s="2"/>
    </row>
    <row r="161" spans="1:9" ht="25.5" customHeight="1" hidden="1">
      <c r="A161" s="176" t="s">
        <v>279</v>
      </c>
      <c r="B161" s="28" t="s">
        <v>145</v>
      </c>
      <c r="C161" s="28" t="s">
        <v>158</v>
      </c>
      <c r="D161" s="28" t="s">
        <v>146</v>
      </c>
      <c r="E161" s="28" t="s">
        <v>77</v>
      </c>
      <c r="F161" s="32" t="s">
        <v>174</v>
      </c>
      <c r="G161" s="31">
        <v>0</v>
      </c>
      <c r="H161" s="31">
        <v>0</v>
      </c>
      <c r="I161" s="2"/>
    </row>
    <row r="162" spans="1:9" ht="25.5" customHeight="1" hidden="1">
      <c r="A162" s="176"/>
      <c r="B162" s="28" t="s">
        <v>145</v>
      </c>
      <c r="C162" s="28" t="s">
        <v>158</v>
      </c>
      <c r="D162" s="28" t="s">
        <v>147</v>
      </c>
      <c r="E162" s="28"/>
      <c r="F162" s="30" t="s">
        <v>64</v>
      </c>
      <c r="G162" s="31">
        <v>0</v>
      </c>
      <c r="H162" s="31">
        <v>0</v>
      </c>
      <c r="I162" s="2"/>
    </row>
    <row r="163" spans="1:9" ht="25.5" customHeight="1" hidden="1">
      <c r="A163" s="176">
        <v>49</v>
      </c>
      <c r="B163" s="28" t="s">
        <v>148</v>
      </c>
      <c r="C163" s="28" t="s">
        <v>158</v>
      </c>
      <c r="D163" s="28" t="s">
        <v>147</v>
      </c>
      <c r="E163" s="28" t="s">
        <v>77</v>
      </c>
      <c r="F163" s="32" t="s">
        <v>174</v>
      </c>
      <c r="G163" s="31">
        <v>0</v>
      </c>
      <c r="H163" s="31">
        <v>0</v>
      </c>
      <c r="I163" s="2"/>
    </row>
    <row r="164" spans="1:9" ht="12.75">
      <c r="A164" s="175"/>
      <c r="B164" s="27" t="s">
        <v>65</v>
      </c>
      <c r="C164" s="27"/>
      <c r="D164" s="27"/>
      <c r="E164" s="27"/>
      <c r="F164" s="33" t="s">
        <v>66</v>
      </c>
      <c r="G164" s="34">
        <f>G165</f>
        <v>1094000</v>
      </c>
      <c r="H164" s="34">
        <f>H165</f>
        <v>1144000</v>
      </c>
      <c r="I164" s="2"/>
    </row>
    <row r="165" spans="1:9" s="11" customFormat="1" ht="17.25" customHeight="1">
      <c r="A165" s="176"/>
      <c r="B165" s="28" t="s">
        <v>65</v>
      </c>
      <c r="C165" s="28" t="s">
        <v>157</v>
      </c>
      <c r="D165" s="28"/>
      <c r="E165" s="28"/>
      <c r="F165" s="35" t="s">
        <v>67</v>
      </c>
      <c r="G165" s="31">
        <f>G168+G172+G170+G174</f>
        <v>1094000</v>
      </c>
      <c r="H165" s="31">
        <f>H168+H172+H170+H174</f>
        <v>1144000</v>
      </c>
      <c r="I165" s="15"/>
    </row>
    <row r="166" spans="1:9" s="11" customFormat="1" ht="24" customHeight="1">
      <c r="A166" s="177" t="s">
        <v>268</v>
      </c>
      <c r="B166" s="113" t="s">
        <v>74</v>
      </c>
      <c r="C166" s="113" t="s">
        <v>71</v>
      </c>
      <c r="D166" s="113" t="s">
        <v>72</v>
      </c>
      <c r="E166" s="113" t="s">
        <v>73</v>
      </c>
      <c r="F166" s="112" t="s">
        <v>235</v>
      </c>
      <c r="G166" s="114" t="s">
        <v>297</v>
      </c>
      <c r="H166" s="114" t="s">
        <v>298</v>
      </c>
      <c r="I166" s="15"/>
    </row>
    <row r="167" spans="1:9" ht="18" customHeight="1">
      <c r="A167" s="178">
        <v>1</v>
      </c>
      <c r="B167" s="26" t="s">
        <v>160</v>
      </c>
      <c r="C167" s="26" t="s">
        <v>161</v>
      </c>
      <c r="D167" s="26" t="s">
        <v>162</v>
      </c>
      <c r="E167" s="26" t="s">
        <v>185</v>
      </c>
      <c r="F167" s="21">
        <v>6</v>
      </c>
      <c r="G167" s="21">
        <v>7</v>
      </c>
      <c r="H167" s="21">
        <v>8</v>
      </c>
      <c r="I167" s="2"/>
    </row>
    <row r="168" spans="1:9" ht="38.25">
      <c r="A168" s="176"/>
      <c r="B168" s="28" t="s">
        <v>150</v>
      </c>
      <c r="C168" s="28" t="s">
        <v>157</v>
      </c>
      <c r="D168" s="28" t="s">
        <v>529</v>
      </c>
      <c r="E168" s="28"/>
      <c r="F168" s="30" t="s">
        <v>194</v>
      </c>
      <c r="G168" s="31">
        <f>G169</f>
        <v>784000</v>
      </c>
      <c r="H168" s="31">
        <f>H169</f>
        <v>784000</v>
      </c>
      <c r="I168" s="2"/>
    </row>
    <row r="169" spans="1:9" ht="12.75">
      <c r="A169" s="176">
        <f>A147+1</f>
        <v>23</v>
      </c>
      <c r="B169" s="28" t="s">
        <v>151</v>
      </c>
      <c r="C169" s="28" t="s">
        <v>157</v>
      </c>
      <c r="D169" s="28" t="s">
        <v>529</v>
      </c>
      <c r="E169" s="28" t="s">
        <v>397</v>
      </c>
      <c r="F169" s="25" t="s">
        <v>612</v>
      </c>
      <c r="G169" s="31">
        <v>784000</v>
      </c>
      <c r="H169" s="31">
        <v>784000</v>
      </c>
      <c r="I169" s="2"/>
    </row>
    <row r="170" spans="1:9" ht="12.75" customHeight="1" hidden="1">
      <c r="A170" s="176"/>
      <c r="B170" s="28" t="s">
        <v>150</v>
      </c>
      <c r="C170" s="28" t="s">
        <v>157</v>
      </c>
      <c r="D170" s="28" t="s">
        <v>449</v>
      </c>
      <c r="E170" s="28"/>
      <c r="F170" s="30" t="s">
        <v>450</v>
      </c>
      <c r="G170" s="31">
        <f>G171</f>
        <v>0</v>
      </c>
      <c r="H170" s="31">
        <f>H171</f>
        <v>0</v>
      </c>
      <c r="I170" s="2"/>
    </row>
    <row r="171" spans="1:8" s="6" customFormat="1" ht="25.5" customHeight="1" hidden="1">
      <c r="A171" s="176" t="s">
        <v>350</v>
      </c>
      <c r="B171" s="28" t="s">
        <v>151</v>
      </c>
      <c r="C171" s="28" t="s">
        <v>157</v>
      </c>
      <c r="D171" s="28" t="s">
        <v>449</v>
      </c>
      <c r="E171" s="28" t="s">
        <v>149</v>
      </c>
      <c r="F171" s="32" t="s">
        <v>68</v>
      </c>
      <c r="G171" s="31">
        <v>0</v>
      </c>
      <c r="H171" s="31">
        <v>0</v>
      </c>
    </row>
    <row r="172" spans="1:8" s="6" customFormat="1" ht="27" customHeight="1">
      <c r="A172" s="176"/>
      <c r="B172" s="28" t="s">
        <v>152</v>
      </c>
      <c r="C172" s="28" t="s">
        <v>157</v>
      </c>
      <c r="D172" s="28" t="s">
        <v>332</v>
      </c>
      <c r="E172" s="28"/>
      <c r="F172" s="30" t="s">
        <v>549</v>
      </c>
      <c r="G172" s="31">
        <f>G173</f>
        <v>190000</v>
      </c>
      <c r="H172" s="31">
        <f>H173</f>
        <v>240000</v>
      </c>
    </row>
    <row r="173" spans="1:8" s="9" customFormat="1" ht="27" customHeight="1">
      <c r="A173" s="176">
        <f>A169+1</f>
        <v>24</v>
      </c>
      <c r="B173" s="28" t="s">
        <v>65</v>
      </c>
      <c r="C173" s="28" t="s">
        <v>157</v>
      </c>
      <c r="D173" s="28" t="s">
        <v>332</v>
      </c>
      <c r="E173" s="28" t="s">
        <v>397</v>
      </c>
      <c r="F173" s="25" t="s">
        <v>612</v>
      </c>
      <c r="G173" s="31">
        <v>190000</v>
      </c>
      <c r="H173" s="31">
        <v>240000</v>
      </c>
    </row>
    <row r="174" spans="1:8" s="3" customFormat="1" ht="38.25">
      <c r="A174" s="175"/>
      <c r="B174" s="28" t="s">
        <v>152</v>
      </c>
      <c r="C174" s="28" t="s">
        <v>157</v>
      </c>
      <c r="D174" s="28" t="s">
        <v>4</v>
      </c>
      <c r="E174" s="28"/>
      <c r="F174" s="30" t="s">
        <v>53</v>
      </c>
      <c r="G174" s="31">
        <f>G175</f>
        <v>120000</v>
      </c>
      <c r="H174" s="31">
        <f>H175</f>
        <v>120000</v>
      </c>
    </row>
    <row r="175" spans="1:9" ht="18" customHeight="1">
      <c r="A175" s="176">
        <f>A173+1</f>
        <v>25</v>
      </c>
      <c r="B175" s="28" t="s">
        <v>65</v>
      </c>
      <c r="C175" s="28" t="s">
        <v>157</v>
      </c>
      <c r="D175" s="28" t="s">
        <v>4</v>
      </c>
      <c r="E175" s="28" t="s">
        <v>522</v>
      </c>
      <c r="F175" s="32" t="s">
        <v>223</v>
      </c>
      <c r="G175" s="31">
        <v>120000</v>
      </c>
      <c r="H175" s="31">
        <v>120000</v>
      </c>
      <c r="I175" s="2"/>
    </row>
    <row r="176" spans="1:9" ht="15" customHeight="1">
      <c r="A176" s="176"/>
      <c r="B176" s="27" t="s">
        <v>230</v>
      </c>
      <c r="C176" s="27"/>
      <c r="D176" s="27"/>
      <c r="E176" s="27"/>
      <c r="F176" s="33" t="s">
        <v>61</v>
      </c>
      <c r="G176" s="34">
        <f>G177</f>
        <v>7265200</v>
      </c>
      <c r="H176" s="34">
        <f>H177</f>
        <v>7314250</v>
      </c>
      <c r="I176" s="2"/>
    </row>
    <row r="177" spans="1:9" ht="15" customHeight="1">
      <c r="A177" s="176"/>
      <c r="B177" s="28" t="s">
        <v>230</v>
      </c>
      <c r="C177" s="28" t="s">
        <v>156</v>
      </c>
      <c r="D177" s="28"/>
      <c r="E177" s="28"/>
      <c r="F177" s="35" t="s">
        <v>6</v>
      </c>
      <c r="G177" s="31">
        <f>G179+G183</f>
        <v>7265200</v>
      </c>
      <c r="H177" s="31">
        <f>H179+H183</f>
        <v>7314250</v>
      </c>
      <c r="I177" s="2"/>
    </row>
    <row r="178" spans="1:9" ht="15" customHeight="1">
      <c r="A178" s="176"/>
      <c r="B178" s="28" t="s">
        <v>230</v>
      </c>
      <c r="C178" s="28" t="s">
        <v>156</v>
      </c>
      <c r="D178" s="28" t="s">
        <v>540</v>
      </c>
      <c r="E178" s="28"/>
      <c r="F178" s="35" t="s">
        <v>515</v>
      </c>
      <c r="G178" s="31">
        <f>G179</f>
        <v>7265200</v>
      </c>
      <c r="H178" s="31">
        <f>H179</f>
        <v>7314250</v>
      </c>
      <c r="I178" s="2"/>
    </row>
    <row r="179" spans="1:9" ht="38.25" customHeight="1">
      <c r="A179" s="176"/>
      <c r="B179" s="28" t="s">
        <v>230</v>
      </c>
      <c r="C179" s="28" t="s">
        <v>156</v>
      </c>
      <c r="D179" s="28" t="s">
        <v>530</v>
      </c>
      <c r="E179" s="28"/>
      <c r="F179" s="30" t="s">
        <v>198</v>
      </c>
      <c r="G179" s="31">
        <f>G182</f>
        <v>7265200</v>
      </c>
      <c r="H179" s="31">
        <f>H182</f>
        <v>7314250</v>
      </c>
      <c r="I179" s="2"/>
    </row>
    <row r="180" spans="1:9" ht="38.25" customHeight="1" hidden="1">
      <c r="A180" s="176" t="s">
        <v>268</v>
      </c>
      <c r="B180" s="113" t="s">
        <v>74</v>
      </c>
      <c r="C180" s="113" t="s">
        <v>71</v>
      </c>
      <c r="D180" s="113" t="s">
        <v>72</v>
      </c>
      <c r="E180" s="113" t="s">
        <v>73</v>
      </c>
      <c r="F180" s="112" t="s">
        <v>235</v>
      </c>
      <c r="G180" s="114" t="s">
        <v>533</v>
      </c>
      <c r="H180" s="114" t="s">
        <v>534</v>
      </c>
      <c r="I180" s="2"/>
    </row>
    <row r="181" spans="1:9" ht="12.75" customHeight="1" hidden="1">
      <c r="A181" s="176">
        <v>1</v>
      </c>
      <c r="B181" s="26" t="s">
        <v>160</v>
      </c>
      <c r="C181" s="26" t="s">
        <v>161</v>
      </c>
      <c r="D181" s="26" t="s">
        <v>162</v>
      </c>
      <c r="E181" s="26" t="s">
        <v>185</v>
      </c>
      <c r="F181" s="21">
        <v>6</v>
      </c>
      <c r="G181" s="21">
        <v>7</v>
      </c>
      <c r="H181" s="21">
        <v>8</v>
      </c>
      <c r="I181" s="2"/>
    </row>
    <row r="182" spans="1:9" ht="20.25" customHeight="1">
      <c r="A182" s="176">
        <f>A175+1</f>
        <v>26</v>
      </c>
      <c r="B182" s="28" t="s">
        <v>230</v>
      </c>
      <c r="C182" s="28" t="s">
        <v>156</v>
      </c>
      <c r="D182" s="28" t="s">
        <v>530</v>
      </c>
      <c r="E182" s="28" t="s">
        <v>101</v>
      </c>
      <c r="F182" s="32" t="s">
        <v>528</v>
      </c>
      <c r="G182" s="31">
        <v>7265200</v>
      </c>
      <c r="H182" s="31">
        <v>7314250</v>
      </c>
      <c r="I182" s="2"/>
    </row>
    <row r="183" spans="1:9" ht="25.5" customHeight="1" hidden="1">
      <c r="A183" s="175"/>
      <c r="B183" s="28" t="s">
        <v>230</v>
      </c>
      <c r="C183" s="28" t="s">
        <v>156</v>
      </c>
      <c r="D183" s="28" t="s">
        <v>147</v>
      </c>
      <c r="E183" s="28"/>
      <c r="F183" s="30" t="s">
        <v>16</v>
      </c>
      <c r="G183" s="31">
        <f>G184</f>
        <v>0</v>
      </c>
      <c r="H183" s="31">
        <f>H184</f>
        <v>0</v>
      </c>
      <c r="I183" s="2"/>
    </row>
    <row r="184" spans="1:9" s="11" customFormat="1" ht="12.75" hidden="1">
      <c r="A184" s="176">
        <f>A182+1</f>
        <v>27</v>
      </c>
      <c r="B184" s="28" t="s">
        <v>230</v>
      </c>
      <c r="C184" s="28" t="s">
        <v>156</v>
      </c>
      <c r="D184" s="28" t="s">
        <v>147</v>
      </c>
      <c r="E184" s="28" t="s">
        <v>398</v>
      </c>
      <c r="F184" s="32" t="s">
        <v>528</v>
      </c>
      <c r="G184" s="31">
        <v>0</v>
      </c>
      <c r="H184" s="31">
        <v>0</v>
      </c>
      <c r="I184" s="15"/>
    </row>
    <row r="185" spans="1:9" ht="12.75">
      <c r="A185" s="176"/>
      <c r="B185" s="271" t="s">
        <v>83</v>
      </c>
      <c r="C185" s="273"/>
      <c r="D185" s="27"/>
      <c r="E185" s="27"/>
      <c r="F185" s="33" t="s">
        <v>7</v>
      </c>
      <c r="G185" s="34">
        <f>G186</f>
        <v>2778777</v>
      </c>
      <c r="H185" s="34">
        <f>H186</f>
        <v>2778777</v>
      </c>
      <c r="I185" s="2"/>
    </row>
    <row r="186" spans="1:9" ht="12.75">
      <c r="A186" s="176"/>
      <c r="B186" s="28" t="s">
        <v>83</v>
      </c>
      <c r="C186" s="28" t="s">
        <v>155</v>
      </c>
      <c r="D186" s="28"/>
      <c r="E186" s="28"/>
      <c r="F186" s="35" t="s">
        <v>60</v>
      </c>
      <c r="G186" s="31">
        <f>G188+G190</f>
        <v>2778777</v>
      </c>
      <c r="H186" s="31">
        <f>H188+H190</f>
        <v>2778777</v>
      </c>
      <c r="I186" s="2"/>
    </row>
    <row r="187" spans="1:9" ht="12.75">
      <c r="A187" s="176"/>
      <c r="B187" s="28" t="s">
        <v>83</v>
      </c>
      <c r="C187" s="28" t="s">
        <v>155</v>
      </c>
      <c r="D187" s="28" t="s">
        <v>540</v>
      </c>
      <c r="E187" s="28"/>
      <c r="F187" s="35" t="s">
        <v>516</v>
      </c>
      <c r="G187" s="31">
        <f>G188</f>
        <v>2711677</v>
      </c>
      <c r="H187" s="31">
        <f>H188</f>
        <v>2711677</v>
      </c>
      <c r="I187" s="2"/>
    </row>
    <row r="188" spans="1:9" ht="38.25">
      <c r="A188" s="176"/>
      <c r="B188" s="28" t="s">
        <v>83</v>
      </c>
      <c r="C188" s="28" t="s">
        <v>155</v>
      </c>
      <c r="D188" s="28" t="s">
        <v>531</v>
      </c>
      <c r="E188" s="28"/>
      <c r="F188" s="30" t="s">
        <v>199</v>
      </c>
      <c r="G188" s="31">
        <f>G189</f>
        <v>2711677</v>
      </c>
      <c r="H188" s="31">
        <f>H189</f>
        <v>2711677</v>
      </c>
      <c r="I188" s="2"/>
    </row>
    <row r="189" spans="1:9" ht="12.75">
      <c r="A189" s="176">
        <f>A182+1</f>
        <v>27</v>
      </c>
      <c r="B189" s="28" t="s">
        <v>83</v>
      </c>
      <c r="C189" s="28" t="s">
        <v>155</v>
      </c>
      <c r="D189" s="28" t="s">
        <v>531</v>
      </c>
      <c r="E189" s="28" t="s">
        <v>101</v>
      </c>
      <c r="F189" s="32" t="s">
        <v>528</v>
      </c>
      <c r="G189" s="31">
        <v>2711677</v>
      </c>
      <c r="H189" s="31">
        <v>2711677</v>
      </c>
      <c r="I189" s="2"/>
    </row>
    <row r="190" spans="1:9" ht="38.25">
      <c r="A190" s="170"/>
      <c r="B190" s="28" t="s">
        <v>83</v>
      </c>
      <c r="C190" s="28" t="s">
        <v>155</v>
      </c>
      <c r="D190" s="28" t="s">
        <v>532</v>
      </c>
      <c r="E190" s="28"/>
      <c r="F190" s="30" t="s">
        <v>200</v>
      </c>
      <c r="G190" s="31">
        <f>G191</f>
        <v>67100</v>
      </c>
      <c r="H190" s="31">
        <f>H191</f>
        <v>67100</v>
      </c>
      <c r="I190" s="2"/>
    </row>
    <row r="191" spans="1:9" ht="12.75">
      <c r="A191" s="170">
        <f>A189+1</f>
        <v>28</v>
      </c>
      <c r="B191" s="28" t="s">
        <v>83</v>
      </c>
      <c r="C191" s="28" t="s">
        <v>155</v>
      </c>
      <c r="D191" s="28" t="s">
        <v>532</v>
      </c>
      <c r="E191" s="28" t="s">
        <v>101</v>
      </c>
      <c r="F191" s="32" t="s">
        <v>528</v>
      </c>
      <c r="G191" s="31">
        <v>67100</v>
      </c>
      <c r="H191" s="31">
        <v>67100</v>
      </c>
      <c r="I191" s="2"/>
    </row>
    <row r="192" spans="1:9" ht="25.5" hidden="1">
      <c r="A192" s="170"/>
      <c r="B192" s="271" t="s">
        <v>269</v>
      </c>
      <c r="C192" s="272"/>
      <c r="D192" s="28"/>
      <c r="E192" s="28"/>
      <c r="F192" s="110" t="s">
        <v>239</v>
      </c>
      <c r="G192" s="111">
        <f>G193</f>
        <v>0</v>
      </c>
      <c r="H192" s="111">
        <f>H193</f>
        <v>0</v>
      </c>
      <c r="I192" s="2"/>
    </row>
    <row r="193" spans="1:9" s="11" customFormat="1" ht="12.75" customHeight="1" hidden="1">
      <c r="A193" s="36"/>
      <c r="B193" s="28" t="s">
        <v>269</v>
      </c>
      <c r="C193" s="28" t="s">
        <v>156</v>
      </c>
      <c r="D193" s="28" t="s">
        <v>80</v>
      </c>
      <c r="E193" s="28"/>
      <c r="F193" s="24" t="s">
        <v>240</v>
      </c>
      <c r="G193" s="18">
        <f>G194</f>
        <v>0</v>
      </c>
      <c r="H193" s="18">
        <f>H194</f>
        <v>0</v>
      </c>
      <c r="I193" s="15"/>
    </row>
    <row r="194" spans="1:9" ht="12.75" customHeight="1" hidden="1">
      <c r="A194" s="176">
        <f>A191+1</f>
        <v>29</v>
      </c>
      <c r="B194" s="28" t="s">
        <v>269</v>
      </c>
      <c r="C194" s="28" t="s">
        <v>156</v>
      </c>
      <c r="D194" s="28" t="s">
        <v>80</v>
      </c>
      <c r="E194" s="28" t="s">
        <v>227</v>
      </c>
      <c r="F194" s="25" t="s">
        <v>168</v>
      </c>
      <c r="G194" s="18">
        <v>0</v>
      </c>
      <c r="H194" s="18">
        <v>0</v>
      </c>
      <c r="I194" s="2"/>
    </row>
    <row r="195" spans="1:9" ht="38.25" customHeight="1" hidden="1">
      <c r="A195" s="37"/>
      <c r="B195" s="27" t="s">
        <v>0</v>
      </c>
      <c r="C195" s="27"/>
      <c r="D195" s="27"/>
      <c r="E195" s="27"/>
      <c r="F195" s="33" t="s">
        <v>69</v>
      </c>
      <c r="G195" s="34">
        <f>G196</f>
        <v>0</v>
      </c>
      <c r="H195" s="34">
        <f>H196</f>
        <v>0</v>
      </c>
      <c r="I195" s="2"/>
    </row>
    <row r="196" spans="1:9" ht="12.75" customHeight="1" hidden="1">
      <c r="A196" s="37" t="s">
        <v>451</v>
      </c>
      <c r="B196" s="28" t="s">
        <v>1</v>
      </c>
      <c r="C196" s="28" t="s">
        <v>157</v>
      </c>
      <c r="D196" s="28"/>
      <c r="E196" s="28"/>
      <c r="F196" s="35" t="s">
        <v>5</v>
      </c>
      <c r="G196" s="31">
        <f>G197+G199</f>
        <v>0</v>
      </c>
      <c r="H196" s="31">
        <f>H197+H199</f>
        <v>0</v>
      </c>
      <c r="I196" s="2"/>
    </row>
    <row r="197" spans="1:9" ht="12.75" customHeight="1" hidden="1">
      <c r="A197" s="37"/>
      <c r="B197" s="28" t="s">
        <v>0</v>
      </c>
      <c r="C197" s="28" t="s">
        <v>157</v>
      </c>
      <c r="D197" s="28" t="s">
        <v>4</v>
      </c>
      <c r="E197" s="28"/>
      <c r="F197" s="30" t="s">
        <v>53</v>
      </c>
      <c r="G197" s="31">
        <f>G198</f>
        <v>0</v>
      </c>
      <c r="H197" s="31">
        <f>H198</f>
        <v>0</v>
      </c>
      <c r="I197" s="2"/>
    </row>
    <row r="198" spans="1:9" ht="12.75" customHeight="1" hidden="1">
      <c r="A198" s="37" t="s">
        <v>279</v>
      </c>
      <c r="B198" s="28" t="s">
        <v>2</v>
      </c>
      <c r="C198" s="28" t="s">
        <v>157</v>
      </c>
      <c r="D198" s="28" t="s">
        <v>4</v>
      </c>
      <c r="E198" s="28" t="s">
        <v>154</v>
      </c>
      <c r="F198" s="32" t="s">
        <v>223</v>
      </c>
      <c r="G198" s="31">
        <v>0</v>
      </c>
      <c r="H198" s="31">
        <v>0</v>
      </c>
      <c r="I198" s="2"/>
    </row>
    <row r="199" spans="1:9" ht="19.5" customHeight="1" hidden="1">
      <c r="A199" s="14"/>
      <c r="B199" s="28" t="s">
        <v>3</v>
      </c>
      <c r="C199" s="28" t="s">
        <v>157</v>
      </c>
      <c r="D199" s="28" t="s">
        <v>153</v>
      </c>
      <c r="E199" s="28"/>
      <c r="F199" s="30" t="s">
        <v>70</v>
      </c>
      <c r="G199" s="31">
        <f>G200</f>
        <v>0</v>
      </c>
      <c r="H199" s="31">
        <f>H200</f>
        <v>0</v>
      </c>
      <c r="I199" s="5"/>
    </row>
    <row r="200" spans="1:8" ht="12.75" customHeight="1" hidden="1">
      <c r="A200" s="4"/>
      <c r="B200" s="28" t="s">
        <v>231</v>
      </c>
      <c r="C200" s="28" t="s">
        <v>157</v>
      </c>
      <c r="D200" s="28" t="s">
        <v>153</v>
      </c>
      <c r="E200" s="28" t="s">
        <v>154</v>
      </c>
      <c r="F200" s="32" t="s">
        <v>223</v>
      </c>
      <c r="G200" s="31">
        <v>0</v>
      </c>
      <c r="H200" s="31">
        <v>0</v>
      </c>
    </row>
    <row r="201" spans="1:8" ht="15.75">
      <c r="A201" s="4"/>
      <c r="B201" s="14"/>
      <c r="C201" s="14"/>
      <c r="D201" s="14"/>
      <c r="E201" s="14"/>
      <c r="F201" s="16" t="s">
        <v>236</v>
      </c>
      <c r="G201" s="17">
        <f>G7+G36+G40+G48+G65+G121+G139+G164+G176+G185+G192+G195</f>
        <v>57163376</v>
      </c>
      <c r="H201" s="17">
        <f>H7+H36+H40+H48+H65+H121+H139+H164+H176+H185+H192+H195</f>
        <v>56398582</v>
      </c>
    </row>
    <row r="202" ht="12.75">
      <c r="A202" s="4"/>
    </row>
    <row r="203" spans="1:8" ht="12.75">
      <c r="A203" s="4"/>
      <c r="G203" s="118"/>
      <c r="H203" s="115"/>
    </row>
    <row r="204" spans="1:8" ht="12.75">
      <c r="A204" s="4"/>
      <c r="G204" s="115"/>
      <c r="H204" s="115"/>
    </row>
    <row r="205" spans="1:5" ht="12.75">
      <c r="A205" s="4"/>
      <c r="B205"/>
      <c r="C205"/>
      <c r="D205"/>
      <c r="E205"/>
    </row>
    <row r="206" spans="1:5" ht="12.75">
      <c r="A206" s="4"/>
      <c r="B206"/>
      <c r="C206"/>
      <c r="D206"/>
      <c r="E206"/>
    </row>
    <row r="207" spans="1:5" ht="12.75">
      <c r="A207" s="4"/>
      <c r="B207"/>
      <c r="C207"/>
      <c r="D207"/>
      <c r="E207"/>
    </row>
    <row r="208" spans="1:5" ht="12.75">
      <c r="A208" s="4"/>
      <c r="B208"/>
      <c r="C208"/>
      <c r="D208"/>
      <c r="E208"/>
    </row>
    <row r="209" spans="1:5" ht="12.75">
      <c r="A209" s="4"/>
      <c r="B209"/>
      <c r="C209"/>
      <c r="D209"/>
      <c r="E209"/>
    </row>
    <row r="210" spans="1:5" ht="12.75">
      <c r="A210" s="4"/>
      <c r="B210"/>
      <c r="C210"/>
      <c r="D210"/>
      <c r="E210"/>
    </row>
    <row r="211" spans="1:5" ht="12.75">
      <c r="A211" s="4"/>
      <c r="B211"/>
      <c r="C211"/>
      <c r="D211"/>
      <c r="E211"/>
    </row>
    <row r="212" spans="1:5" ht="12.75">
      <c r="A212" s="4"/>
      <c r="B212"/>
      <c r="C212"/>
      <c r="D212"/>
      <c r="E212"/>
    </row>
    <row r="213" spans="1:5" ht="12.75">
      <c r="A213" s="4"/>
      <c r="B213"/>
      <c r="C213"/>
      <c r="D213"/>
      <c r="E213"/>
    </row>
    <row r="214" spans="1:5" ht="12.75">
      <c r="A214" s="4"/>
      <c r="B214"/>
      <c r="C214"/>
      <c r="D214"/>
      <c r="E214"/>
    </row>
    <row r="215" spans="1:5" ht="12.75">
      <c r="A215" s="4"/>
      <c r="B215"/>
      <c r="C215"/>
      <c r="D215"/>
      <c r="E215"/>
    </row>
    <row r="216" spans="1:5" ht="12.75">
      <c r="A216" s="4"/>
      <c r="B216"/>
      <c r="C216"/>
      <c r="D216"/>
      <c r="E216"/>
    </row>
    <row r="217" spans="1:5" ht="12.75">
      <c r="A217" s="4"/>
      <c r="B217"/>
      <c r="C217"/>
      <c r="D217"/>
      <c r="E217"/>
    </row>
    <row r="218" spans="1:5" ht="12.75">
      <c r="A218" s="4"/>
      <c r="B218"/>
      <c r="C218"/>
      <c r="D218"/>
      <c r="E218"/>
    </row>
    <row r="219" spans="1:5" ht="12.75">
      <c r="A219" s="4"/>
      <c r="B219"/>
      <c r="C219"/>
      <c r="D219"/>
      <c r="E219"/>
    </row>
    <row r="220" spans="1:5" ht="12.75">
      <c r="A220" s="4"/>
      <c r="B220"/>
      <c r="C220"/>
      <c r="D220"/>
      <c r="E220"/>
    </row>
    <row r="221" spans="1:5" ht="12.75">
      <c r="A221" s="4"/>
      <c r="B221"/>
      <c r="C221"/>
      <c r="D221"/>
      <c r="E221"/>
    </row>
    <row r="222" spans="1:5" ht="12.75">
      <c r="A222" s="4"/>
      <c r="B222"/>
      <c r="C222"/>
      <c r="D222"/>
      <c r="E222"/>
    </row>
    <row r="223" spans="1:5" ht="12.75">
      <c r="A223" s="4"/>
      <c r="B223"/>
      <c r="C223"/>
      <c r="D223"/>
      <c r="E223"/>
    </row>
    <row r="224" spans="1:5" ht="12.75">
      <c r="A224" s="4"/>
      <c r="B224"/>
      <c r="C224"/>
      <c r="D224"/>
      <c r="E224"/>
    </row>
    <row r="225" spans="1:5" ht="12.75">
      <c r="A225" s="4"/>
      <c r="B225"/>
      <c r="C225"/>
      <c r="D225"/>
      <c r="E225"/>
    </row>
    <row r="226" spans="1:5" ht="12.75">
      <c r="A226" s="4"/>
      <c r="B226"/>
      <c r="C226"/>
      <c r="D226"/>
      <c r="E226"/>
    </row>
    <row r="227" spans="1:5" ht="12.75">
      <c r="A227" s="4"/>
      <c r="B227"/>
      <c r="C227"/>
      <c r="D227"/>
      <c r="E227"/>
    </row>
    <row r="228" spans="1:5" ht="12.75">
      <c r="A228" s="4"/>
      <c r="B228"/>
      <c r="C228"/>
      <c r="D228"/>
      <c r="E228"/>
    </row>
    <row r="229" spans="1:5" ht="12.75">
      <c r="A229" s="4"/>
      <c r="B229"/>
      <c r="C229"/>
      <c r="D229"/>
      <c r="E229"/>
    </row>
    <row r="230" spans="1:5" ht="12.75">
      <c r="A230" s="4"/>
      <c r="B230"/>
      <c r="C230"/>
      <c r="D230"/>
      <c r="E230"/>
    </row>
    <row r="231" spans="1:5" ht="12.75">
      <c r="A231" s="4"/>
      <c r="B231"/>
      <c r="C231"/>
      <c r="D231"/>
      <c r="E231"/>
    </row>
    <row r="232" spans="1:5" ht="12.75">
      <c r="A232" s="4"/>
      <c r="B232"/>
      <c r="C232"/>
      <c r="D232"/>
      <c r="E232"/>
    </row>
    <row r="233" spans="1:5" ht="12.75">
      <c r="A233" s="4"/>
      <c r="B233"/>
      <c r="C233"/>
      <c r="D233"/>
      <c r="E233"/>
    </row>
    <row r="234" spans="1:5" ht="12.75">
      <c r="A234" s="4"/>
      <c r="B234"/>
      <c r="C234"/>
      <c r="D234"/>
      <c r="E234"/>
    </row>
    <row r="235" spans="1:5" ht="12.75">
      <c r="A235" s="4"/>
      <c r="B235"/>
      <c r="C235"/>
      <c r="D235"/>
      <c r="E235"/>
    </row>
  </sheetData>
  <sheetProtection/>
  <mergeCells count="13">
    <mergeCell ref="D122:D123"/>
    <mergeCell ref="E122:E123"/>
    <mergeCell ref="F122:F123"/>
    <mergeCell ref="G1:H1"/>
    <mergeCell ref="A2:H2"/>
    <mergeCell ref="A3:H3"/>
    <mergeCell ref="G122:G123"/>
    <mergeCell ref="B185:C185"/>
    <mergeCell ref="B192:C192"/>
    <mergeCell ref="H122:H123"/>
    <mergeCell ref="A122:A123"/>
    <mergeCell ref="B122:B123"/>
    <mergeCell ref="C122:C123"/>
  </mergeCells>
  <printOptions/>
  <pageMargins left="0.7480314960629921" right="0.25" top="0.2362204724409449" bottom="0.87" header="0.1968503937007874" footer="0.1968503937007874"/>
  <pageSetup horizontalDpi="600" verticalDpi="600" orientation="portrait" paperSize="9" scale="81" r:id="rId1"/>
  <headerFooter alignWithMargins="0">
    <oddFooter>&amp;CСтраница &amp;P из &amp;N</oddFooter>
  </headerFooter>
  <rowBreaks count="1" manualBreakCount="1">
    <brk id="5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="60" zoomScalePageLayoutView="0" workbookViewId="0" topLeftCell="A1">
      <selection activeCell="C18" sqref="C18"/>
    </sheetView>
  </sheetViews>
  <sheetFormatPr defaultColWidth="9.00390625" defaultRowHeight="12.75"/>
  <cols>
    <col min="1" max="1" width="66.25390625" style="164" customWidth="1"/>
    <col min="2" max="2" width="27.375" style="219" customWidth="1"/>
    <col min="3" max="3" width="18.375" style="164" customWidth="1"/>
    <col min="4" max="4" width="18.25390625" style="164" customWidth="1"/>
    <col min="5" max="5" width="18.625" style="164" customWidth="1"/>
    <col min="6" max="8" width="13.00390625" style="164" customWidth="1"/>
    <col min="9" max="16384" width="9.125" style="164" customWidth="1"/>
  </cols>
  <sheetData>
    <row r="1" spans="4:15" ht="63.75" customHeight="1">
      <c r="D1" s="280" t="s">
        <v>293</v>
      </c>
      <c r="E1" s="280"/>
      <c r="F1" s="281"/>
      <c r="G1" s="281"/>
      <c r="H1" s="281"/>
      <c r="M1" s="281"/>
      <c r="N1" s="281"/>
      <c r="O1" s="281"/>
    </row>
    <row r="2" ht="7.5" customHeight="1"/>
    <row r="3" spans="1:6" s="183" customFormat="1" ht="57" customHeight="1">
      <c r="A3" s="282" t="s">
        <v>294</v>
      </c>
      <c r="B3" s="282"/>
      <c r="C3" s="282"/>
      <c r="D3" s="282"/>
      <c r="E3" s="282"/>
      <c r="F3" s="182"/>
    </row>
    <row r="4" spans="1:5" s="183" customFormat="1" ht="17.25" thickBot="1">
      <c r="A4" s="184"/>
      <c r="B4" s="220"/>
      <c r="C4" s="184"/>
      <c r="D4" s="184"/>
      <c r="E4" s="184" t="s">
        <v>234</v>
      </c>
    </row>
    <row r="5" spans="1:5" s="183" customFormat="1" ht="45.75" customHeight="1" thickBot="1">
      <c r="A5" s="185" t="s">
        <v>535</v>
      </c>
      <c r="B5" s="221" t="s">
        <v>536</v>
      </c>
      <c r="C5" s="185" t="s">
        <v>22</v>
      </c>
      <c r="D5" s="186" t="s">
        <v>460</v>
      </c>
      <c r="E5" s="185" t="s">
        <v>295</v>
      </c>
    </row>
    <row r="6" spans="1:5" s="183" customFormat="1" ht="30" customHeight="1">
      <c r="A6" s="187" t="s">
        <v>537</v>
      </c>
      <c r="B6" s="222"/>
      <c r="C6" s="188">
        <f>SUM(C7:C24)</f>
        <v>57719741</v>
      </c>
      <c r="D6" s="188">
        <f>SUM(D7:D24)</f>
        <v>53799560</v>
      </c>
      <c r="E6" s="188">
        <f>SUM(E7:E24)</f>
        <v>53139324</v>
      </c>
    </row>
    <row r="7" spans="1:5" s="183" customFormat="1" ht="80.25" customHeight="1">
      <c r="A7" s="216" t="s">
        <v>210</v>
      </c>
      <c r="B7" s="215" t="s">
        <v>538</v>
      </c>
      <c r="C7" s="217">
        <v>8193574</v>
      </c>
      <c r="D7" s="217">
        <v>8443785</v>
      </c>
      <c r="E7" s="218">
        <v>8526003</v>
      </c>
    </row>
    <row r="8" spans="1:5" s="189" customFormat="1" ht="54.75" customHeight="1">
      <c r="A8" s="201" t="s">
        <v>15</v>
      </c>
      <c r="B8" s="223" t="s">
        <v>538</v>
      </c>
      <c r="C8" s="197">
        <v>1400000</v>
      </c>
      <c r="D8" s="197">
        <v>1200000</v>
      </c>
      <c r="E8" s="198">
        <v>0</v>
      </c>
    </row>
    <row r="9" spans="1:5" s="189" customFormat="1" ht="54.75" customHeight="1">
      <c r="A9" s="201" t="s">
        <v>205</v>
      </c>
      <c r="B9" s="223" t="s">
        <v>538</v>
      </c>
      <c r="C9" s="197">
        <v>200000</v>
      </c>
      <c r="D9" s="197">
        <v>200000</v>
      </c>
      <c r="E9" s="198">
        <v>200000</v>
      </c>
    </row>
    <row r="10" spans="1:5" s="189" customFormat="1" ht="54.75" customHeight="1">
      <c r="A10" s="201" t="s">
        <v>519</v>
      </c>
      <c r="B10" s="223" t="s">
        <v>538</v>
      </c>
      <c r="C10" s="197">
        <v>200000</v>
      </c>
      <c r="D10" s="197">
        <v>0</v>
      </c>
      <c r="E10" s="198">
        <v>0</v>
      </c>
    </row>
    <row r="11" spans="1:5" s="189" customFormat="1" ht="83.25" customHeight="1">
      <c r="A11" s="201" t="s">
        <v>213</v>
      </c>
      <c r="B11" s="223" t="s">
        <v>538</v>
      </c>
      <c r="C11" s="197">
        <v>498956</v>
      </c>
      <c r="D11" s="197">
        <v>515463</v>
      </c>
      <c r="E11" s="198">
        <v>363588</v>
      </c>
    </row>
    <row r="12" spans="1:5" s="189" customFormat="1" ht="54.75" customHeight="1">
      <c r="A12" s="201" t="s">
        <v>206</v>
      </c>
      <c r="B12" s="223" t="s">
        <v>538</v>
      </c>
      <c r="C12" s="197">
        <v>1321550</v>
      </c>
      <c r="D12" s="197">
        <v>0</v>
      </c>
      <c r="E12" s="198">
        <v>0</v>
      </c>
    </row>
    <row r="13" spans="1:5" s="189" customFormat="1" ht="102" customHeight="1">
      <c r="A13" s="201" t="s">
        <v>201</v>
      </c>
      <c r="B13" s="223" t="s">
        <v>538</v>
      </c>
      <c r="C13" s="197">
        <v>440000</v>
      </c>
      <c r="D13" s="197">
        <v>600000</v>
      </c>
      <c r="E13" s="198">
        <v>585000</v>
      </c>
    </row>
    <row r="14" spans="1:5" s="189" customFormat="1" ht="56.25" customHeight="1">
      <c r="A14" s="201" t="s">
        <v>207</v>
      </c>
      <c r="B14" s="223" t="s">
        <v>538</v>
      </c>
      <c r="C14" s="197">
        <v>10199000</v>
      </c>
      <c r="D14" s="197">
        <v>6500000</v>
      </c>
      <c r="E14" s="198">
        <v>6500000</v>
      </c>
    </row>
    <row r="15" spans="1:5" s="189" customFormat="1" ht="63.75" customHeight="1" hidden="1">
      <c r="A15" s="201" t="s">
        <v>539</v>
      </c>
      <c r="B15" s="223" t="s">
        <v>538</v>
      </c>
      <c r="C15" s="197">
        <v>0</v>
      </c>
      <c r="D15" s="197">
        <v>0</v>
      </c>
      <c r="E15" s="198">
        <v>0</v>
      </c>
    </row>
    <row r="16" spans="1:5" s="189" customFormat="1" ht="54.75" customHeight="1">
      <c r="A16" s="201" t="s">
        <v>208</v>
      </c>
      <c r="B16" s="223" t="s">
        <v>538</v>
      </c>
      <c r="C16" s="197">
        <v>13832397</v>
      </c>
      <c r="D16" s="197">
        <v>14327847</v>
      </c>
      <c r="E16" s="198">
        <v>14749080</v>
      </c>
    </row>
    <row r="17" spans="1:5" s="189" customFormat="1" ht="59.25" customHeight="1">
      <c r="A17" s="201" t="s">
        <v>204</v>
      </c>
      <c r="B17" s="223" t="s">
        <v>538</v>
      </c>
      <c r="C17" s="197">
        <v>542917</v>
      </c>
      <c r="D17" s="197">
        <v>542917</v>
      </c>
      <c r="E17" s="198">
        <v>542917</v>
      </c>
    </row>
    <row r="18" spans="1:5" s="189" customFormat="1" ht="63.75" customHeight="1">
      <c r="A18" s="201" t="s">
        <v>203</v>
      </c>
      <c r="B18" s="223" t="s">
        <v>538</v>
      </c>
      <c r="C18" s="197">
        <f>70000+743000</f>
        <v>813000</v>
      </c>
      <c r="D18" s="197">
        <f>70000+784000</f>
        <v>854000</v>
      </c>
      <c r="E18" s="198">
        <f>784000+70000</f>
        <v>854000</v>
      </c>
    </row>
    <row r="19" spans="1:5" s="189" customFormat="1" ht="54.75" customHeight="1">
      <c r="A19" s="201" t="s">
        <v>549</v>
      </c>
      <c r="B19" s="223" t="s">
        <v>538</v>
      </c>
      <c r="C19" s="197">
        <v>150000</v>
      </c>
      <c r="D19" s="197">
        <v>190000</v>
      </c>
      <c r="E19" s="198">
        <v>240000</v>
      </c>
    </row>
    <row r="20" spans="1:5" s="189" customFormat="1" ht="101.25" customHeight="1">
      <c r="A20" s="202" t="s">
        <v>195</v>
      </c>
      <c r="B20" s="224" t="s">
        <v>542</v>
      </c>
      <c r="C20" s="197">
        <f>8888396+69060</f>
        <v>8957456</v>
      </c>
      <c r="D20" s="197">
        <f>9176619+70260</f>
        <v>9246879</v>
      </c>
      <c r="E20" s="198">
        <f>9280757+70260</f>
        <v>9351017</v>
      </c>
    </row>
    <row r="21" spans="1:5" s="189" customFormat="1" ht="77.25" customHeight="1">
      <c r="A21" s="201" t="s">
        <v>197</v>
      </c>
      <c r="B21" s="224" t="s">
        <v>542</v>
      </c>
      <c r="C21" s="197">
        <v>1108174</v>
      </c>
      <c r="D21" s="197">
        <v>1134692</v>
      </c>
      <c r="E21" s="198">
        <v>1134692</v>
      </c>
    </row>
    <row r="22" spans="1:5" s="189" customFormat="1" ht="66" customHeight="1">
      <c r="A22" s="202" t="s">
        <v>209</v>
      </c>
      <c r="B22" s="224" t="s">
        <v>543</v>
      </c>
      <c r="C22" s="197">
        <v>5559700</v>
      </c>
      <c r="D22" s="197">
        <v>7265200</v>
      </c>
      <c r="E22" s="198">
        <v>7314250</v>
      </c>
    </row>
    <row r="23" spans="1:5" s="189" customFormat="1" ht="66" customHeight="1">
      <c r="A23" s="202" t="s">
        <v>16</v>
      </c>
      <c r="B23" s="224" t="s">
        <v>543</v>
      </c>
      <c r="C23" s="197">
        <v>1600000</v>
      </c>
      <c r="D23" s="197">
        <v>0</v>
      </c>
      <c r="E23" s="198">
        <v>0</v>
      </c>
    </row>
    <row r="24" spans="1:5" s="189" customFormat="1" ht="60" customHeight="1" thickBot="1">
      <c r="A24" s="203" t="s">
        <v>199</v>
      </c>
      <c r="B24" s="225" t="s">
        <v>544</v>
      </c>
      <c r="C24" s="199">
        <v>2703017</v>
      </c>
      <c r="D24" s="199">
        <v>2778777</v>
      </c>
      <c r="E24" s="200">
        <v>2778777</v>
      </c>
    </row>
  </sheetData>
  <sheetProtection/>
  <mergeCells count="4">
    <mergeCell ref="D1:E1"/>
    <mergeCell ref="F1:H1"/>
    <mergeCell ref="M1:O1"/>
    <mergeCell ref="A3:E3"/>
  </mergeCells>
  <printOptions/>
  <pageMargins left="0.39" right="0.16" top="0.26" bottom="0.24" header="0.21" footer="0.17"/>
  <pageSetup horizontalDpi="600" verticalDpi="600" orientation="portrait" paperSize="9" scale="60" r:id="rId1"/>
  <colBreaks count="1" manualBreakCount="1">
    <brk id="5" max="1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.875" style="1" customWidth="1"/>
    <col min="2" max="2" width="33.125" style="1" customWidth="1"/>
    <col min="3" max="3" width="36.75390625" style="1" customWidth="1"/>
    <col min="4" max="4" width="18.875" style="1" customWidth="1"/>
    <col min="5" max="5" width="18.75390625" style="1" customWidth="1"/>
    <col min="6" max="6" width="17.75390625" style="1" customWidth="1"/>
    <col min="7" max="16384" width="9.125" style="1" customWidth="1"/>
  </cols>
  <sheetData>
    <row r="1" spans="5:6" ht="60" customHeight="1">
      <c r="E1" s="284" t="s">
        <v>299</v>
      </c>
      <c r="F1" s="284"/>
    </row>
    <row r="2" spans="1:6" s="50" customFormat="1" ht="60" customHeight="1">
      <c r="A2" s="283" t="s">
        <v>303</v>
      </c>
      <c r="B2" s="283"/>
      <c r="C2" s="283"/>
      <c r="D2" s="283"/>
      <c r="E2" s="283"/>
      <c r="F2" s="283"/>
    </row>
    <row r="3" spans="1:6" s="50" customFormat="1" ht="25.5" customHeight="1" thickBot="1">
      <c r="A3" s="51"/>
      <c r="B3" s="51"/>
      <c r="C3" s="51"/>
      <c r="D3" s="51"/>
      <c r="E3" s="52"/>
      <c r="F3" s="53" t="s">
        <v>234</v>
      </c>
    </row>
    <row r="4" spans="1:6" ht="50.25" customHeight="1" thickBot="1">
      <c r="A4" s="54" t="s">
        <v>407</v>
      </c>
      <c r="B4" s="138" t="s">
        <v>458</v>
      </c>
      <c r="C4" s="54" t="s">
        <v>408</v>
      </c>
      <c r="D4" s="166" t="s">
        <v>22</v>
      </c>
      <c r="E4" s="165" t="s">
        <v>460</v>
      </c>
      <c r="F4" s="55" t="s">
        <v>295</v>
      </c>
    </row>
    <row r="5" spans="1:6" ht="39" customHeight="1">
      <c r="A5" s="56"/>
      <c r="B5" s="136"/>
      <c r="C5" s="168" t="s">
        <v>409</v>
      </c>
      <c r="D5" s="57">
        <f>SUM(D6:D10)</f>
        <v>24905767</v>
      </c>
      <c r="E5" s="57">
        <f>SUM(E6:E10)</f>
        <v>21804744</v>
      </c>
      <c r="F5" s="167">
        <f>SUM(F6:F10)</f>
        <v>21602569</v>
      </c>
    </row>
    <row r="6" spans="1:6" ht="58.5" customHeight="1">
      <c r="A6" s="58" t="s">
        <v>410</v>
      </c>
      <c r="B6" s="137" t="s">
        <v>214</v>
      </c>
      <c r="C6" s="59" t="s">
        <v>417</v>
      </c>
      <c r="D6" s="60">
        <v>24480675</v>
      </c>
      <c r="E6" s="61">
        <v>21370702</v>
      </c>
      <c r="F6" s="62">
        <v>21170466</v>
      </c>
    </row>
    <row r="7" spans="1:6" ht="66" hidden="1">
      <c r="A7" s="58" t="s">
        <v>411</v>
      </c>
      <c r="B7" s="137"/>
      <c r="C7" s="59" t="s">
        <v>412</v>
      </c>
      <c r="D7" s="60"/>
      <c r="E7" s="61"/>
      <c r="F7" s="62"/>
    </row>
    <row r="8" spans="1:6" ht="54" customHeight="1" hidden="1">
      <c r="A8" s="58" t="s">
        <v>411</v>
      </c>
      <c r="B8" s="137"/>
      <c r="C8" s="63" t="s">
        <v>413</v>
      </c>
      <c r="D8" s="60"/>
      <c r="E8" s="61"/>
      <c r="F8" s="62"/>
    </row>
    <row r="9" spans="1:6" s="64" customFormat="1" ht="108.75" customHeight="1">
      <c r="A9" s="58" t="s">
        <v>414</v>
      </c>
      <c r="B9" s="137" t="s">
        <v>459</v>
      </c>
      <c r="C9" s="59" t="s">
        <v>416</v>
      </c>
      <c r="D9" s="60">
        <v>425092</v>
      </c>
      <c r="E9" s="61">
        <v>434042</v>
      </c>
      <c r="F9" s="62">
        <v>432103</v>
      </c>
    </row>
    <row r="10" spans="1:6" s="64" customFormat="1" ht="66" customHeight="1" hidden="1">
      <c r="A10" s="58" t="s">
        <v>415</v>
      </c>
      <c r="B10" s="137"/>
      <c r="C10" s="59" t="s">
        <v>448</v>
      </c>
      <c r="D10" s="59"/>
      <c r="E10" s="61"/>
      <c r="F10" s="62"/>
    </row>
  </sheetData>
  <sheetProtection/>
  <mergeCells count="2">
    <mergeCell ref="A2:F2"/>
    <mergeCell ref="E1:F1"/>
  </mergeCells>
  <printOptions/>
  <pageMargins left="0.7" right="0.34" top="0.75" bottom="0.75" header="0.3" footer="0.3"/>
  <pageSetup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6.875" style="1" customWidth="1"/>
    <col min="2" max="2" width="30.375" style="1" customWidth="1"/>
    <col min="3" max="3" width="39.75390625" style="1" customWidth="1"/>
    <col min="4" max="4" width="16.375" style="1" customWidth="1"/>
    <col min="5" max="5" width="16.25390625" style="1" customWidth="1"/>
    <col min="6" max="6" width="15.125" style="1" customWidth="1"/>
    <col min="7" max="16384" width="9.125" style="1" customWidth="1"/>
  </cols>
  <sheetData>
    <row r="1" spans="5:6" ht="63" customHeight="1">
      <c r="E1" s="285" t="s">
        <v>300</v>
      </c>
      <c r="F1" s="285"/>
    </row>
    <row r="2" spans="1:6" s="50" customFormat="1" ht="60" customHeight="1">
      <c r="A2" s="283" t="s">
        <v>305</v>
      </c>
      <c r="B2" s="283"/>
      <c r="C2" s="283"/>
      <c r="D2" s="283"/>
      <c r="E2" s="283"/>
      <c r="F2" s="283"/>
    </row>
    <row r="3" spans="1:6" s="50" customFormat="1" ht="25.5" customHeight="1" thickBot="1">
      <c r="A3" s="51"/>
      <c r="B3" s="51"/>
      <c r="C3" s="51"/>
      <c r="D3" s="51"/>
      <c r="E3" s="51"/>
      <c r="F3" s="51"/>
    </row>
    <row r="4" spans="1:6" ht="50.25" customHeight="1" thickBot="1">
      <c r="A4" s="54" t="s">
        <v>407</v>
      </c>
      <c r="B4" s="138" t="s">
        <v>458</v>
      </c>
      <c r="C4" s="54" t="s">
        <v>408</v>
      </c>
      <c r="D4" s="65" t="s">
        <v>22</v>
      </c>
      <c r="E4" s="65" t="s">
        <v>460</v>
      </c>
      <c r="F4" s="65" t="s">
        <v>295</v>
      </c>
    </row>
    <row r="5" spans="1:6" ht="42" customHeight="1">
      <c r="A5" s="56"/>
      <c r="B5" s="136"/>
      <c r="C5" s="168" t="s">
        <v>409</v>
      </c>
      <c r="D5" s="205">
        <f>D6+D7</f>
        <v>120000</v>
      </c>
      <c r="E5" s="205">
        <f>E6+E7</f>
        <v>120000</v>
      </c>
      <c r="F5" s="205">
        <f>F6+F7</f>
        <v>120000</v>
      </c>
    </row>
    <row r="6" spans="1:6" ht="138" customHeight="1">
      <c r="A6" s="140" t="s">
        <v>410</v>
      </c>
      <c r="B6" s="139" t="s">
        <v>302</v>
      </c>
      <c r="C6" s="141" t="s">
        <v>452</v>
      </c>
      <c r="D6" s="206">
        <v>120000</v>
      </c>
      <c r="E6" s="206">
        <v>120000</v>
      </c>
      <c r="F6" s="206">
        <v>120000</v>
      </c>
    </row>
    <row r="7" spans="1:6" ht="228" customHeight="1" hidden="1">
      <c r="A7" s="140" t="s">
        <v>414</v>
      </c>
      <c r="B7" s="139" t="s">
        <v>301</v>
      </c>
      <c r="C7" s="59" t="s">
        <v>304</v>
      </c>
      <c r="D7" s="206">
        <v>0</v>
      </c>
      <c r="E7" s="206">
        <v>0</v>
      </c>
      <c r="F7" s="206">
        <v>0</v>
      </c>
    </row>
  </sheetData>
  <sheetProtection/>
  <mergeCells count="2">
    <mergeCell ref="A2:F2"/>
    <mergeCell ref="E1:F1"/>
  </mergeCells>
  <printOptions/>
  <pageMargins left="0.7" right="0.5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Наталья</cp:lastModifiedBy>
  <cp:lastPrinted>2012-12-25T10:54:48Z</cp:lastPrinted>
  <dcterms:created xsi:type="dcterms:W3CDTF">2005-12-02T13:56:17Z</dcterms:created>
  <dcterms:modified xsi:type="dcterms:W3CDTF">2012-12-25T10:58:29Z</dcterms:modified>
  <cp:category/>
  <cp:version/>
  <cp:contentType/>
  <cp:contentStatus/>
</cp:coreProperties>
</file>