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795" tabRatio="724" activeTab="5"/>
  </bookViews>
  <sheets>
    <sheet name="Доходы прил 1" sheetId="1" r:id="rId1"/>
    <sheet name="Доходы прил 2" sheetId="2" r:id="rId2"/>
    <sheet name="Расходы прил 3" sheetId="3" r:id="rId3"/>
    <sheet name="Расходы прил 4" sheetId="4" r:id="rId4"/>
    <sheet name="Дефицит прил 5" sheetId="5" r:id="rId5"/>
    <sheet name="Дефицит прил 6" sheetId="6" r:id="rId6"/>
  </sheets>
  <definedNames/>
  <calcPr fullCalcOnLoad="1" refMode="R1C1"/>
</workbook>
</file>

<file path=xl/sharedStrings.xml><?xml version="1.0" encoding="utf-8"?>
<sst xmlns="http://schemas.openxmlformats.org/spreadsheetml/2006/main" count="3124" uniqueCount="591">
  <si>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</si>
  <si>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</si>
  <si>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Обеспечение жильем молодых семей</t>
  </si>
  <si>
    <t>Мероприятия в области коммунального хозяйства</t>
  </si>
  <si>
    <t>Благоустройство населенных пунктов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</si>
  <si>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</si>
  <si>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</si>
  <si>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</si>
  <si>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</si>
  <si>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</si>
  <si>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</si>
  <si>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 xml:space="preserve">07     </t>
  </si>
  <si>
    <t>Общее образование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</si>
  <si>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</si>
  <si>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</si>
  <si>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</si>
  <si>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</si>
  <si>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 xml:space="preserve">08     </t>
  </si>
  <si>
    <t>Софинансирование на комплектование книжных фондов</t>
  </si>
  <si>
    <t>Комплектование книжных фондов библиотек муниципальных образований</t>
  </si>
  <si>
    <t>Периодическая печать и издательства</t>
  </si>
  <si>
    <t xml:space="preserve">09     </t>
  </si>
  <si>
    <t>Здравоохранение, физическая культура и спорт</t>
  </si>
  <si>
    <t>Физическая культура и спорт</t>
  </si>
  <si>
    <t xml:space="preserve">Софинансирование программы "Развитие физической культуры и спорта в Калужской области на 2007-2009 г." 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</si>
  <si>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</si>
  <si>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</si>
  <si>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</si>
  <si>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</si>
  <si>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>Социальные выплаты</t>
  </si>
  <si>
    <t xml:space="preserve">11     </t>
  </si>
  <si>
    <t>Капитальный ремонт многоквартирных домов</t>
  </si>
  <si>
    <t>Программа "Занятость подростков"</t>
  </si>
  <si>
    <t>по ведомственной структуре расходов</t>
  </si>
  <si>
    <t>П</t>
  </si>
  <si>
    <t>КЦСР</t>
  </si>
  <si>
    <t>КВР</t>
  </si>
  <si>
    <t>Р</t>
  </si>
  <si>
    <t xml:space="preserve">01          </t>
  </si>
  <si>
    <t>0021200</t>
  </si>
  <si>
    <t>500</t>
  </si>
  <si>
    <t xml:space="preserve">01        </t>
  </si>
  <si>
    <t xml:space="preserve">01    </t>
  </si>
  <si>
    <t>0020800</t>
  </si>
  <si>
    <t>0650300</t>
  </si>
  <si>
    <t xml:space="preserve">01 </t>
  </si>
  <si>
    <t xml:space="preserve">01  </t>
  </si>
  <si>
    <t>12</t>
  </si>
  <si>
    <t>0700500</t>
  </si>
  <si>
    <t xml:space="preserve">01       </t>
  </si>
  <si>
    <t>0020400</t>
  </si>
  <si>
    <t xml:space="preserve">01   </t>
  </si>
  <si>
    <t>9000000</t>
  </si>
  <si>
    <t xml:space="preserve">02 </t>
  </si>
  <si>
    <t>0013600</t>
  </si>
  <si>
    <t xml:space="preserve">02      </t>
  </si>
  <si>
    <t xml:space="preserve">02  </t>
  </si>
  <si>
    <t xml:space="preserve">04    </t>
  </si>
  <si>
    <t>3380000</t>
  </si>
  <si>
    <t>3400300</t>
  </si>
  <si>
    <t xml:space="preserve">04   </t>
  </si>
  <si>
    <t xml:space="preserve">05  </t>
  </si>
  <si>
    <t>0980201</t>
  </si>
  <si>
    <t>006</t>
  </si>
  <si>
    <t xml:space="preserve">05    </t>
  </si>
  <si>
    <t>3500100</t>
  </si>
  <si>
    <t xml:space="preserve">05      </t>
  </si>
  <si>
    <t>3500200</t>
  </si>
  <si>
    <t>3500300</t>
  </si>
  <si>
    <t xml:space="preserve">05   </t>
  </si>
  <si>
    <t>7950300</t>
  </si>
  <si>
    <t xml:space="preserve">05 </t>
  </si>
  <si>
    <t xml:space="preserve">05       </t>
  </si>
  <si>
    <t>3510200</t>
  </si>
  <si>
    <t>3510300</t>
  </si>
  <si>
    <t>3510500</t>
  </si>
  <si>
    <t xml:space="preserve">05           </t>
  </si>
  <si>
    <t xml:space="preserve">05        </t>
  </si>
  <si>
    <t>6000100</t>
  </si>
  <si>
    <t xml:space="preserve">05            </t>
  </si>
  <si>
    <t xml:space="preserve">05         </t>
  </si>
  <si>
    <t>6000300</t>
  </si>
  <si>
    <t>6000400</t>
  </si>
  <si>
    <t>6000500</t>
  </si>
  <si>
    <t xml:space="preserve">05             </t>
  </si>
  <si>
    <t>7953100</t>
  </si>
  <si>
    <t xml:space="preserve">06      </t>
  </si>
  <si>
    <t>4100100</t>
  </si>
  <si>
    <t xml:space="preserve">06    </t>
  </si>
  <si>
    <t>4239900</t>
  </si>
  <si>
    <t>4239998</t>
  </si>
  <si>
    <t xml:space="preserve">07       </t>
  </si>
  <si>
    <t xml:space="preserve">07        </t>
  </si>
  <si>
    <t xml:space="preserve">07         </t>
  </si>
  <si>
    <t xml:space="preserve">07    </t>
  </si>
  <si>
    <t>4340000</t>
  </si>
  <si>
    <t>7950600</t>
  </si>
  <si>
    <t xml:space="preserve">07           </t>
  </si>
  <si>
    <t xml:space="preserve">08    </t>
  </si>
  <si>
    <t xml:space="preserve">08        </t>
  </si>
  <si>
    <t>4409998</t>
  </si>
  <si>
    <t xml:space="preserve">08          </t>
  </si>
  <si>
    <t xml:space="preserve">08       </t>
  </si>
  <si>
    <t xml:space="preserve">08      </t>
  </si>
  <si>
    <t>4429907</t>
  </si>
  <si>
    <t xml:space="preserve">08         </t>
  </si>
  <si>
    <t>4500600</t>
  </si>
  <si>
    <t xml:space="preserve">08   </t>
  </si>
  <si>
    <t>4579900</t>
  </si>
  <si>
    <t xml:space="preserve">09       </t>
  </si>
  <si>
    <t xml:space="preserve">09           </t>
  </si>
  <si>
    <t xml:space="preserve">09        </t>
  </si>
  <si>
    <t>5129701</t>
  </si>
  <si>
    <t xml:space="preserve">09         </t>
  </si>
  <si>
    <t xml:space="preserve">09    </t>
  </si>
  <si>
    <t>7950400</t>
  </si>
  <si>
    <t xml:space="preserve">09          </t>
  </si>
  <si>
    <t xml:space="preserve">10    </t>
  </si>
  <si>
    <t xml:space="preserve">10         </t>
  </si>
  <si>
    <t xml:space="preserve">10           </t>
  </si>
  <si>
    <t xml:space="preserve">11       </t>
  </si>
  <si>
    <t>5201508</t>
  </si>
  <si>
    <t>5201513</t>
  </si>
  <si>
    <t>017</t>
  </si>
  <si>
    <t xml:space="preserve">11         </t>
  </si>
  <si>
    <t>Бюджетные ассигнования в соответствии с уточненной бюджетной росписью расходов</t>
  </si>
  <si>
    <t xml:space="preserve">П </t>
  </si>
  <si>
    <t xml:space="preserve">    </t>
  </si>
  <si>
    <t>000</t>
  </si>
  <si>
    <t>02</t>
  </si>
  <si>
    <t>00</t>
  </si>
  <si>
    <t>0000</t>
  </si>
  <si>
    <t>01</t>
  </si>
  <si>
    <t>03</t>
  </si>
  <si>
    <t>06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</si>
  <si>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</si>
  <si>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</si>
  <si>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</si>
  <si>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</si>
  <si>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</si>
  <si>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</si>
  <si>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</si>
  <si>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</si>
  <si>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Другие общегосударственные вопросы</t>
  </si>
  <si>
    <t>Прочие расходы</t>
  </si>
  <si>
    <t>Благоустройство</t>
  </si>
  <si>
    <t>Обеспечение деятельности подведомственных учреждений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</si>
  <si>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</si>
  <si>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</si>
  <si>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</si>
  <si>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</si>
  <si>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</si>
  <si>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</si>
  <si>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</si>
  <si>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</si>
  <si>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</si>
  <si>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</si>
  <si>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</si>
  <si>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</si>
  <si>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</si>
  <si>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</si>
  <si>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Мероприятия в области здравоохранения, спорта и физической культуры, туризма </t>
  </si>
  <si>
    <t>Предупреждение и ликвидация последствий чрезвычайных ситуаций природного и техногенного характера, гражданская оборона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</si>
  <si>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</si>
  <si>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</si>
  <si>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</si>
  <si>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</si>
  <si>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</si>
  <si>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</si>
  <si>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</si>
  <si>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</si>
  <si>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</si>
  <si>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</si>
  <si>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</si>
  <si>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</si>
  <si>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</si>
  <si>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</si>
  <si>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</si>
  <si>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</si>
  <si>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</si>
  <si>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</si>
  <si>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</si>
  <si>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Прочие неналоговые доходы</t>
  </si>
  <si>
    <t>БЕЗВОЗМЕЗДНЫЕ ПОСТУПЛЕНИЯ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</si>
  <si>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</si>
  <si>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</si>
  <si>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</t>
  </si>
  <si>
    <t>Прочие безвозмездные поступления в бюджеты поселений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</si>
  <si>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</si>
  <si>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</si>
  <si>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</si>
  <si>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</si>
  <si>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п/п</t>
  </si>
  <si>
    <t>Наименование показателей бюджетной классификации</t>
  </si>
  <si>
    <t>Адм.</t>
  </si>
  <si>
    <t>Вид</t>
  </si>
  <si>
    <t>Подвид</t>
  </si>
  <si>
    <t>КОСГУ</t>
  </si>
  <si>
    <t>Исполнено</t>
  </si>
  <si>
    <t>ВСЕГО</t>
  </si>
  <si>
    <t>Налог на доходы физических лиц с доходов, полученных в виде дивидендов от долевого участия в деятельности организаций</t>
  </si>
  <si>
    <t>182</t>
  </si>
  <si>
    <t>10102010</t>
  </si>
  <si>
    <t>110</t>
  </si>
  <si>
    <t>1000</t>
  </si>
  <si>
    <t>2000</t>
  </si>
  <si>
    <t>3000</t>
  </si>
  <si>
    <t>4000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</si>
  <si>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</si>
  <si>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</si>
  <si>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10102030</t>
  </si>
  <si>
    <t>10102050</t>
  </si>
  <si>
    <t>Единый налог, взимаемый в связи с применением упрощенной системы налогообложения</t>
  </si>
  <si>
    <t>10501010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</si>
  <si>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</si>
  <si>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10501020</t>
  </si>
  <si>
    <t>Налог на имущество физических лиц, зачисляемый в бюджет поселений</t>
  </si>
  <si>
    <t>10601030</t>
  </si>
  <si>
    <t>Земельный налог, взимаемый по ставке, установленной пп 1 п 1 ст.394 НК РФ , зачисляемый в бюджет поселений</t>
  </si>
  <si>
    <t>10606013</t>
  </si>
  <si>
    <t>Земельный налог, взимаемый по ставке, установленной пп 2 п 1 ст.394 НК РФ, зачисляемый в бюджеты поселений</t>
  </si>
  <si>
    <t>10606023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</si>
  <si>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</si>
  <si>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10804020</t>
  </si>
  <si>
    <t>062</t>
  </si>
  <si>
    <t>Земельный налог (по обязательствам, возникшим до 1 января 2006 года0</t>
  </si>
  <si>
    <t>10904050</t>
  </si>
  <si>
    <t>11105010</t>
  </si>
  <si>
    <t>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</si>
  <si>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</si>
  <si>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11105035</t>
  </si>
  <si>
    <t>430</t>
  </si>
  <si>
    <t>11701050</t>
  </si>
  <si>
    <t>180</t>
  </si>
  <si>
    <t>11705050</t>
  </si>
  <si>
    <t>Дотации бюджетам поселений на выравнивание уровня бюджетной обеспеченности</t>
  </si>
  <si>
    <t>920</t>
  </si>
  <si>
    <t>20201001</t>
  </si>
  <si>
    <t>151</t>
  </si>
  <si>
    <t>20201003</t>
  </si>
  <si>
    <t>Субсидия на комплектование книжных фондов библиотек</t>
  </si>
  <si>
    <t>20202068</t>
  </si>
  <si>
    <t>Прочие субсидии бюджетам на реализацию ОЦП"Развитие физической культуры и спорта вКалужской области на 2007-2010 годы"</t>
  </si>
  <si>
    <t>20202999</t>
  </si>
  <si>
    <t>0227</t>
  </si>
  <si>
    <t>20203015</t>
  </si>
  <si>
    <t>20204012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</si>
  <si>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полномочиями</t>
  </si>
  <si>
    <t>20204014</t>
  </si>
  <si>
    <t>Прочие межбюджетные трансферты</t>
  </si>
  <si>
    <t>20204999</t>
  </si>
  <si>
    <t>20705000</t>
  </si>
  <si>
    <t>30201050</t>
  </si>
  <si>
    <t>130</t>
  </si>
  <si>
    <t>Прочие безвозмездные поступления учреждениям,находящимся введении органов местного самоупрвления поселений</t>
  </si>
  <si>
    <t>30302050</t>
  </si>
  <si>
    <t xml:space="preserve">Наименование </t>
  </si>
  <si>
    <t>Вид доходов</t>
  </si>
  <si>
    <t>Подвид доходов</t>
  </si>
  <si>
    <t>ДОХОДЫ</t>
  </si>
  <si>
    <t>1</t>
  </si>
  <si>
    <t/>
  </si>
  <si>
    <t>010</t>
  </si>
  <si>
    <t>Сумма налога</t>
  </si>
  <si>
    <t>021</t>
  </si>
  <si>
    <t>022</t>
  </si>
  <si>
    <t>030</t>
  </si>
  <si>
    <t>050</t>
  </si>
  <si>
    <t>020</t>
  </si>
  <si>
    <t>Бюджет поселений</t>
  </si>
  <si>
    <t>Земельный налог, взимаемый по ставке, установленной пп1 п1 ст.394 НК РФ</t>
  </si>
  <si>
    <t>013</t>
  </si>
  <si>
    <t>023</t>
  </si>
  <si>
    <t>04</t>
  </si>
  <si>
    <t>09</t>
  </si>
  <si>
    <t>11</t>
  </si>
  <si>
    <t>035</t>
  </si>
  <si>
    <t>14</t>
  </si>
  <si>
    <t>014</t>
  </si>
  <si>
    <t>17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</si>
  <si>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</si>
  <si>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</si>
  <si>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001</t>
  </si>
  <si>
    <t>003</t>
  </si>
  <si>
    <t>Субсидии от других бюджетов бюджетной системы Российской Федерации</t>
  </si>
  <si>
    <t>068</t>
  </si>
  <si>
    <t>999</t>
  </si>
  <si>
    <t>Прочие субсидии бюджетам на реализацию ОЦП"Развитие физической культуры и спорта в Калужской области на 2007-2010 годы"</t>
  </si>
  <si>
    <t>015</t>
  </si>
  <si>
    <t>012</t>
  </si>
  <si>
    <t>07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</si>
  <si>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</si>
  <si>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Сумма налога (сбора) (недоимка по соответствующему налогу (сбору), в том числе по отмененному)</t>
  </si>
  <si>
    <t>Пени по соответствующему налогу (сбору)</t>
  </si>
  <si>
    <t>Суссы денежных взысканий (штрафов) по соответствующему налогу (сбору) согласно законодательству Российской Федерации</t>
  </si>
  <si>
    <t>Прочие поступления</t>
  </si>
  <si>
    <t xml:space="preserve">Сумма налога (сбора) (недоимка по соответствующему налогу (сбору), в том числе по отмененному)
</t>
  </si>
  <si>
    <t xml:space="preserve">Прочие поступления
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</si>
  <si>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</si>
  <si>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</si>
  <si>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</si>
  <si>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 xml:space="preserve">Дотации бюджетам поселений на  поддержку  мер  по  обеспечению сбалансированности бюджетов
</t>
  </si>
  <si>
    <t>(в рублях)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</si>
  <si>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</si>
  <si>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</si>
  <si>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</si>
  <si>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</si>
  <si>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</si>
  <si>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</si>
  <si>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</si>
  <si>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</si>
  <si>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</si>
  <si>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</si>
  <si>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</si>
  <si>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</si>
  <si>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</si>
  <si>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</si>
  <si>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</si>
  <si>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</si>
  <si>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</si>
  <si>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>Мероприятия по землеустройству и землепользованию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</si>
  <si>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</si>
  <si>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</si>
  <si>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</si>
  <si>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Код классификации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</si>
  <si>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</si>
  <si>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</si>
  <si>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01 02 00 00 10 0000 810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</si>
  <si>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</si>
  <si>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</si>
  <si>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</si>
  <si>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</si>
  <si>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</si>
  <si>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</si>
  <si>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01 05 02 01 00 0000 000</t>
  </si>
  <si>
    <t>Итого источники внутреннего финансирования дефицита бюджета</t>
  </si>
  <si>
    <t>Наименование источников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</si>
  <si>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</si>
  <si>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</si>
  <si>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01 02 00 00 00 0000 800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</si>
  <si>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</si>
  <si>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</si>
  <si>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</si>
  <si>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кредитов от других бюджетов бюджетной системы Российской Федерации в валюте Российской Федерации</t>
  </si>
  <si>
    <t>01 03 00 00 00 0000 800</t>
  </si>
  <si>
    <t>Погашение кредитов, полученных от других бюджетов бюджетной системы Российской Федерации  в валюте Российской Федерации</t>
  </si>
  <si>
    <t>01 05 00 00 00 0000 000</t>
  </si>
  <si>
    <t>01 05 00 00 00 0000 500</t>
  </si>
  <si>
    <t>01 05 00 00 00 0000 600</t>
  </si>
  <si>
    <t>01 05 02 01 00 0000 610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</si>
  <si>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</si>
  <si>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</si>
  <si>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</si>
  <si>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</si>
  <si>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№</t>
  </si>
  <si>
    <t>13</t>
  </si>
  <si>
    <t>6</t>
  </si>
  <si>
    <t>7</t>
  </si>
  <si>
    <t>8</t>
  </si>
  <si>
    <t>9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</si>
  <si>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</si>
  <si>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</si>
  <si>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</si>
  <si>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</si>
  <si>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</si>
  <si>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</si>
  <si>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</si>
  <si>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</si>
  <si>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</si>
  <si>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</si>
  <si>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</si>
  <si>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</si>
  <si>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</si>
  <si>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</si>
  <si>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</si>
  <si>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</si>
  <si>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</si>
  <si>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</si>
  <si>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</si>
  <si>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</si>
  <si>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</si>
  <si>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</si>
  <si>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</si>
  <si>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</si>
  <si>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</si>
  <si>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</si>
  <si>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</si>
  <si>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</si>
  <si>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10102040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</si>
  <si>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</si>
  <si>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Транспортный налог с физических лиц</t>
  </si>
  <si>
    <t>10604012</t>
  </si>
  <si>
    <t>11905000</t>
  </si>
  <si>
    <t>Возврат остатков субсидий и субвенций из бюджетов поселений</t>
  </si>
  <si>
    <t>0472</t>
  </si>
  <si>
    <t>040</t>
  </si>
  <si>
    <t>ДОХОДЫ ОТ ОКАЗАНИЯ ПЛАТНЫХ УСЛУГ И КОМПЕНСАЦИИ ЗАТРАТ ГОСУДАРСТВА</t>
  </si>
  <si>
    <t xml:space="preserve">Прочие доходы от оказания платных услуг и компенсации затрат государства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</si>
  <si>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</si>
  <si>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</si>
  <si>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Обеспечение проведения выборов и референдумов</t>
  </si>
  <si>
    <t>0200002</t>
  </si>
  <si>
    <t>Проведение выборов в Городскую Думу</t>
  </si>
  <si>
    <t>0920304</t>
  </si>
  <si>
    <t>5201532</t>
  </si>
  <si>
    <t>6000506</t>
  </si>
  <si>
    <t>Работы по ремонту моста после ДТП</t>
  </si>
  <si>
    <t>Программа "Благоустройство населенных пунктов на территории Боровского района Калужской области на 2008-2010 годы"</t>
  </si>
  <si>
    <t>4230731</t>
  </si>
  <si>
    <t>Исполнение полномочий муниципального района по организации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на территории муниципального района (в части содержания школ искусств)</t>
  </si>
  <si>
    <t>5201538</t>
  </si>
  <si>
    <t>Реконструкция спортивного зала и строительство пристройки МУК ДК "Полет" г. Ермолино Боровского района в рамках областной целевой программы "Развитие физической культуры и спорта в Калужской области на 2007-2009 годы"</t>
  </si>
  <si>
    <t>46</t>
  </si>
  <si>
    <t>47</t>
  </si>
  <si>
    <t>48</t>
  </si>
  <si>
    <t>49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</si>
  <si>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</si>
  <si>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</si>
  <si>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10102070</t>
  </si>
  <si>
    <t>6409</t>
  </si>
  <si>
    <t xml:space="preserve">Прочие 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уровня, за счет средств бюджетов муниципальных районов
</t>
  </si>
  <si>
    <t>0478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</si>
  <si>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(исполнение полномочий по созданию условий для обеспечения поселений, входящих в состав муниципального района, услугами связи, общественного питания, торговли и бытового обслуживания)</t>
  </si>
  <si>
    <t>0479</t>
  </si>
  <si>
    <t>070</t>
  </si>
  <si>
    <t>7956100</t>
  </si>
  <si>
    <t>7956200</t>
  </si>
  <si>
    <t>7954500</t>
  </si>
  <si>
    <t>Программа "Благоустройство на территории МО "Городское поселение "Г. ермолино" на 2010-2015 годы"</t>
  </si>
  <si>
    <t>9966472</t>
  </si>
  <si>
    <t>Исполнение полномочий муниципального района по организации предоставления дополнительного образования детям  на территории муниципального района (в части содержания школ искусств) (за счет остатков неиспользованных средств)</t>
  </si>
  <si>
    <t>4829900</t>
  </si>
  <si>
    <t>9420020</t>
  </si>
  <si>
    <t>Обеспечение мероприятий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за счет средств местного бюджета</t>
  </si>
  <si>
    <t>6000521</t>
  </si>
  <si>
    <t>Оказание мер социальной поддержки специалистов, работающих в сельской местности, а также специалистов, вышедших на пенсию</t>
  </si>
  <si>
    <t>5208300</t>
  </si>
  <si>
    <t>Создание условий для обеспечение поселений, входящих в состав муниципального района, услугами связи, общественного питания, торговли и бытового обслуживания</t>
  </si>
  <si>
    <t>Выплаты стимулирующего характера руководителям исполнительно-распорядительных органов муниципальных образований</t>
  </si>
  <si>
    <t>Обеспечение объектов социально-культурной сферы, спорта издание администрации приборами учета энергоресурсами в 2010-2011 гг.</t>
  </si>
  <si>
    <t>10501011</t>
  </si>
  <si>
    <t>10501012</t>
  </si>
  <si>
    <t>10501021</t>
  </si>
  <si>
    <t>10501022</t>
  </si>
  <si>
    <t>11109045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</si>
  <si>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</si>
  <si>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0273</t>
  </si>
  <si>
    <t>Иные межбюджетные трансферты на капитальный ремонт сетей водопровода муниципальных форм собственности в рамках реализации ДЦП "Чистая вода в Калужской области" на 2011-2017 годы</t>
  </si>
  <si>
    <t>0465</t>
  </si>
  <si>
    <t>011</t>
  </si>
  <si>
    <t>Прочие поступления 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</si>
  <si>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План с учетом изменений, внесенных Решениями Городской Думы в 2011 году</t>
  </si>
  <si>
    <t>9530000</t>
  </si>
  <si>
    <t>7950900</t>
  </si>
  <si>
    <t>Кадровая политика муниципального образования "Городское поселение "Город Ермолино" на 2011-2014 г.г."</t>
  </si>
  <si>
    <t>7957500</t>
  </si>
  <si>
    <t>7959000</t>
  </si>
  <si>
    <t>Программа "Проведение капитального ремонта в многоквартирных жилых домах"</t>
  </si>
  <si>
    <t>5220300</t>
  </si>
  <si>
    <t>Капитальный ремонт сетей водопровода муниципальных форм собственности в рамках реализации ДЦП "Чистая вода в Калужской области на 2011-2017 годы"</t>
  </si>
  <si>
    <t>7951006</t>
  </si>
  <si>
    <t>Программа "Комплексного развития систем коммунальной инфраструктуры МО "Городское поселение "Г.Ермолино" на 2011-2013 годы"</t>
  </si>
  <si>
    <t>Программа "Повышение энергетической эффективности предприятия МУП "ЕТС" в 2010-2012 г.г."</t>
  </si>
  <si>
    <t>7957600</t>
  </si>
  <si>
    <t>Программа "Повышение эффективности предприятия МУП "ЕТС" по водоснабжению в 2010-2012 г.г."</t>
  </si>
  <si>
    <t>5201521</t>
  </si>
  <si>
    <t>Приобретение дорожно-уборочной машины</t>
  </si>
  <si>
    <t>5227934</t>
  </si>
  <si>
    <t>Ремонт и капитальный ремонт дорожной и уличной сети муниципальных образований Калужской области</t>
  </si>
  <si>
    <t>5227944</t>
  </si>
  <si>
    <t>Ремонт и капитальный ремонт дорожной и уличной сети муниципальных образований Калужской области за счет средств местного бюджета</t>
  </si>
  <si>
    <t>Программа "Семья и дети" на 2011-2013 г.г.</t>
  </si>
  <si>
    <t>Программа "Развития культурно-досуговой деятельности, народного творчества, выставочной деятельности и укрепление МТБ МУК ДК "Полет" в 2011-2013 г.г."</t>
  </si>
  <si>
    <t>7958700</t>
  </si>
  <si>
    <t>Программа "Развитие библиотечного обслуживания населения г.Ермолино библиотеками  МУК ДК "Полет" в 2011-2013 г.г."</t>
  </si>
  <si>
    <t>Средства массовой информации</t>
  </si>
  <si>
    <t>Обслуживание внутреннего государственного и муниципального долга</t>
  </si>
  <si>
    <t>Приложение № 1    к      Решению Городской Думы МО "Городское поселение   "Г.   Ермолино"   "Об исполнении бюджета за 2012 год"</t>
  </si>
  <si>
    <t>Исполнение доходов бюджета МО "Городское поселение "Г. Ермолино" за 2012 год по кодам классификации доходов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</si>
  <si>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РФ</t>
  </si>
  <si>
    <t>10102020</t>
  </si>
  <si>
    <t>Налог на доходы физических лиц с доходов, полученных от осуществленния деятельности физ.лицами, зарегистрированными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 227 Налогового кодекса РФ</t>
  </si>
  <si>
    <t>Налог на доходы физических лиц с доходов, полученных физическими лицами в соотв. со ст. 228 Налогового кодекса РФ</t>
  </si>
  <si>
    <t>10501050</t>
  </si>
  <si>
    <t>10503010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</si>
  <si>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</si>
  <si>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</si>
  <si>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</si>
  <si>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</si>
  <si>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</si>
  <si>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10904053</t>
  </si>
  <si>
    <t>11105013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</si>
  <si>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</si>
  <si>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11301995</t>
  </si>
  <si>
    <t xml:space="preserve">Прочие доходы бюджетов поселений от оказания платных услуг и компенсации затрат государства
</t>
  </si>
  <si>
    <t>11406013</t>
  </si>
  <si>
    <t>Доходы от продажи земельных участков, государственная собственность на которые не разгроничена и которые расположены в границах поселений</t>
  </si>
  <si>
    <t>11690050</t>
  </si>
  <si>
    <t>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</si>
  <si>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</si>
  <si>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Прочие неналоговые доходы бюджетов поселений </t>
  </si>
  <si>
    <t>0278</t>
  </si>
  <si>
    <t>Прочие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</si>
  <si>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 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</si>
  <si>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Иные межбюджетные трансферты на капитальный ремонт сетей водопровода мунципальных форм собственности в рамках реализации ДЦП "Чистая вода в Калужской области" на 2011-2017гг.</t>
  </si>
  <si>
    <t>Доходы бюджетов поселений от возврата организациями остатков субсидий прошлых лет</t>
  </si>
  <si>
    <t>21805000</t>
  </si>
  <si>
    <t>21905000</t>
  </si>
  <si>
    <t>5478</t>
  </si>
  <si>
    <t>6467</t>
  </si>
  <si>
    <t>Возврат остатков межбюджетных трансфертов прошлых лет на стимулирование руководителей исполнительно- распорядительных органов муниципальных образований области из бюджетов поселений</t>
  </si>
  <si>
    <t>8360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</si>
  <si>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</t>
  </si>
  <si>
    <t>Приложение № 2    к      Решению Городской Думы МО "Городское поселение   "Г.   Ермолино"   "Об исполнении бюджета за 2012 год"</t>
  </si>
  <si>
    <t>Исполнение доходов бюджета МО "Городское поселение "Г. Ермолино" за 2012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</si>
  <si>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995</t>
  </si>
  <si>
    <t>90</t>
  </si>
  <si>
    <t>Суммы денежных взысканий (штрафов) по соответствующему налогу (сбору) согласно законодательству РФ</t>
  </si>
  <si>
    <t>Налог на доходы физических лиц с доходов, полученных от осуществленния деятельности физ.лицами, зарегистрированнами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ст.227</t>
  </si>
  <si>
    <t xml:space="preserve">Прочие поступления  </t>
  </si>
  <si>
    <t>053</t>
  </si>
  <si>
    <t>Прочие доходы бюджетов поселений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</si>
  <si>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</si>
  <si>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</si>
  <si>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поступления от денежных взысканий (штрафов)</t>
  </si>
  <si>
    <t>Невыясненные поступления, зачисляемые в бюджет</t>
  </si>
  <si>
    <t>Дотации бюджетам поселений на выравнивание бюджетной обеспеченности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</si>
  <si>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</si>
  <si>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Прочие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</si>
  <si>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</si>
  <si>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 </t>
  </si>
  <si>
    <t xml:space="preserve">Прочие безвозмездные поступления в бюджеты </t>
  </si>
  <si>
    <t>Доходы бюджетов бюджетной системы Российской Федерации от возвратов организациями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</si>
  <si>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</si>
  <si>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ВОЗВРАТ ОСТАТКОВ</t>
  </si>
  <si>
    <t xml:space="preserve">Возврат остатков субвенций прошлых лет </t>
  </si>
  <si>
    <t>Приложение № 3    к      Решению Городской Думы МО "Городское поселение   "Г.   Ермолино"   "Об исполнении бюджета за 2012 год"</t>
  </si>
  <si>
    <t>ИСПОЛНЕНИЕ РАСХОДОВ БЮДЖЕТА МО "ГОРОДСКОЕ ПОСЕЛЕНИЕ "ГОРОД ЕРМОЛИНО" ЗА 2012 ГОД</t>
  </si>
  <si>
    <t>План с учетом изменений, внесенных Решениями Городской Думы в 2012 году</t>
  </si>
  <si>
    <t>Общегородские расходы</t>
  </si>
  <si>
    <t>6220153</t>
  </si>
  <si>
    <t>7955700</t>
  </si>
  <si>
    <t>Программа "Укрепление МТБ органов местного самоуправления в 2011-2014гг."</t>
  </si>
  <si>
    <t>5204800</t>
  </si>
  <si>
    <t>5204810</t>
  </si>
  <si>
    <t>810</t>
  </si>
  <si>
    <t>5220301</t>
  </si>
  <si>
    <t>7951008</t>
  </si>
  <si>
    <t>7951021</t>
  </si>
  <si>
    <t>7951005</t>
  </si>
  <si>
    <t>540</t>
  </si>
  <si>
    <t>8074000</t>
  </si>
  <si>
    <t>8074013</t>
  </si>
  <si>
    <t>8084200</t>
  </si>
  <si>
    <t>7951045</t>
  </si>
  <si>
    <t>8098200</t>
  </si>
  <si>
    <t>079</t>
  </si>
  <si>
    <t>5201501</t>
  </si>
  <si>
    <t>8105700</t>
  </si>
  <si>
    <t>8105713</t>
  </si>
  <si>
    <t>7951007</t>
  </si>
  <si>
    <t>Программа "Безопасный город"на 2011-2013гг.</t>
  </si>
  <si>
    <t>Дорожное хозяйство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</si>
  <si>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</si>
  <si>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</si>
  <si>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Субсидии юридическим лицам (кроме государственных учреждений), ИП, физическим лицам- производителям товаров, работ, услуг</t>
  </si>
  <si>
    <t>Реализация программы по капитальному ремонту сетей водопровода муниципальных форм собственности в рамках реализации ДЦП "Чистая вода в Калужской области" на 2011-2017 годы"</t>
  </si>
  <si>
    <t>Программа "Благоустройство территории МО "Городское поселение "Г.Ермолино" на 2012-2014 гг."</t>
  </si>
  <si>
    <t xml:space="preserve">Прочие расходы </t>
  </si>
  <si>
    <t>Программа "Безопасность дорожного движения на территории МО "Городское поселение "Г.Ермолино" на 2012г."</t>
  </si>
  <si>
    <t>Программа "Благоустройство территории Боровского района Калужской области на 2008-2010 гг."</t>
  </si>
  <si>
    <t>Программа "Экология и охрана окружающей среды"</t>
  </si>
  <si>
    <t xml:space="preserve">Программа "Развитие социальной и культурной инфраструктуры МО "Городское поселение "Г.Ермолино" на 2012-2014гг." 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</si>
  <si>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"Полет"на 2012-2014 гг."</t>
  </si>
  <si>
    <t>Содержание казенных учреждений</t>
  </si>
  <si>
    <t>Ведомственная целевая программа "Развитие библиотечного обслуживания населения г.Ермолино библиотеками МУК ДК "Полет" на 2012-2014гг."</t>
  </si>
  <si>
    <t>Целевая программа к "70-летию победы в Великой отечественной Войне" на 2012-2015гг."</t>
  </si>
  <si>
    <t>Ведомственная целевая программа "Развития физической культуры и спорта и укрепление МТБ МУ ФиС стадиона "Труд" на 2012-2014 гг."</t>
  </si>
  <si>
    <t>Программа "Развития физической культуры и спорта</t>
  </si>
  <si>
    <t>Подготовка и участие в спартакиаде районной футбольной команды</t>
  </si>
  <si>
    <t>Ведомственная целевая программа "Развитие муниципальных средств массовой информации на 2012-2014гг"</t>
  </si>
  <si>
    <t>Ведомственная целевая программа "Развитие муниципальных средств массовой информации на 2012-2014гг"(Платные услуги)</t>
  </si>
  <si>
    <t>Приложение № 4    к      Решению Городской Думы МО "Городское поселение   "Г.   Ермолино"   "Об исполнении бюджета за 2012 год"</t>
  </si>
  <si>
    <t>ИСПОЛНЕНИЕ РАСХОДОВ БЮДЖЕТА МО "ГОРОДСКОЕ ПОСЕЛЕНИЕ "ГОРОД ЕРМОЛИНО" ЗА 2012 ГОД ПО РАЗДЕЛАМ И ПОДРАЗДЕЛАМ КЛАССИФИКАЦИИ РАСХОДОВ БЮДЖЕТОВ</t>
  </si>
  <si>
    <t>Проведение выборов</t>
  </si>
  <si>
    <t>Дорожное хозяйство (дорожные фонды)</t>
  </si>
  <si>
    <t>Приложение № 5    к      Решению Городской Думы МО "Городское поселение   "Г.   Ермолино"   "Об исполнении бюджета за 2012 год"</t>
  </si>
  <si>
    <t>Исполнение источников финансирования дефицита бюджета МО "Городское поселение "Г. Ермолино" за 2012 год по кодам классификации источников финансирования дефицита бюджета</t>
  </si>
  <si>
    <t>План с учетом изменений, внесенных Решениями Городской Думы за 2012 год</t>
  </si>
  <si>
    <t>Приложение № 6    к      Решению Городской Думы МО "Городское поселение   "Г.   Ермолино"   "Об исполнении бюджета за 2012 год"</t>
  </si>
  <si>
    <t>Исполнение источников финансирования дефицита бюджета МО "Городское поселение "Г. Ермолино" за 2012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</si>
</sst>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 indent="2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wrapText="1" indent="1"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1" fillId="0" borderId="0" xfId="53" applyFont="1" applyAlignment="1" applyProtection="1">
      <alignment vertical="top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1" fillId="0" borderId="11" xfId="53" applyFont="1" applyBorder="1" applyAlignment="1" applyProtection="1">
      <alignment horizontal="center" vertical="center"/>
      <protection locked="0"/>
    </xf>
    <xf numFmtId="0" fontId="11" fillId="0" borderId="11" xfId="53" applyFont="1" applyBorder="1" applyAlignment="1">
      <alignment horizontal="center" vertical="justify" wrapText="1"/>
    </xf>
    <xf numFmtId="0" fontId="11" fillId="0" borderId="11" xfId="53" applyFont="1" applyBorder="1" applyAlignment="1">
      <alignment horizontal="center" vertical="center"/>
    </xf>
    <xf numFmtId="0" fontId="13" fillId="0" borderId="11" xfId="53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3" fillId="0" borderId="0" xfId="53" applyFont="1" applyAlignment="1" applyProtection="1">
      <alignment horizontal="left" vertical="top"/>
      <protection locked="0"/>
    </xf>
    <xf numFmtId="0" fontId="11" fillId="0" borderId="12" xfId="53" applyFont="1" applyBorder="1" applyAlignment="1">
      <alignment horizontal="center" vertical="center" wrapText="1"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4"/>
    </xf>
    <xf numFmtId="3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wrapText="1" inden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3" fillId="0" borderId="13" xfId="53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vertical="top"/>
    </xf>
    <xf numFmtId="171" fontId="1" fillId="0" borderId="15" xfId="0" applyNumberFormat="1" applyFont="1" applyBorder="1" applyAlignment="1">
      <alignment vertical="top"/>
    </xf>
    <xf numFmtId="171" fontId="3" fillId="0" borderId="16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1" fillId="0" borderId="12" xfId="53" applyFont="1" applyBorder="1" applyAlignment="1">
      <alignment horizontal="center" vertical="justify" wrapText="1"/>
    </xf>
    <xf numFmtId="0" fontId="11" fillId="0" borderId="12" xfId="53" applyFont="1" applyBorder="1" applyAlignment="1" applyProtection="1">
      <alignment horizontal="center" vertical="center" wrapText="1"/>
      <protection locked="0"/>
    </xf>
    <xf numFmtId="0" fontId="11" fillId="0" borderId="12" xfId="53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top"/>
    </xf>
    <xf numFmtId="171" fontId="4" fillId="0" borderId="15" xfId="0" applyNumberFormat="1" applyFont="1" applyBorder="1" applyAlignment="1">
      <alignment vertical="top"/>
    </xf>
    <xf numFmtId="0" fontId="11" fillId="0" borderId="13" xfId="53" applyFont="1" applyBorder="1" applyAlignment="1">
      <alignment horizontal="center" vertical="center" wrapText="1"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vertical="top"/>
    </xf>
    <xf numFmtId="0" fontId="11" fillId="0" borderId="15" xfId="53" applyFont="1" applyBorder="1" applyAlignment="1">
      <alignment horizontal="center" vertical="center" wrapText="1"/>
    </xf>
    <xf numFmtId="0" fontId="11" fillId="0" borderId="15" xfId="53" applyFont="1" applyFill="1" applyBorder="1" applyAlignment="1" applyProtection="1">
      <alignment horizontal="center" vertical="center" wrapText="1"/>
      <protection/>
    </xf>
    <xf numFmtId="0" fontId="13" fillId="0" borderId="15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>
      <alignment horizontal="center" vertical="justify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wrapText="1" indent="2"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left" wrapText="1" indent="3"/>
    </xf>
    <xf numFmtId="0" fontId="1" fillId="0" borderId="15" xfId="0" applyFont="1" applyBorder="1" applyAlignment="1">
      <alignment horizontal="left" wrapText="1" indent="4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wrapText="1" indent="1"/>
    </xf>
    <xf numFmtId="4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wrapText="1" indent="2"/>
    </xf>
    <xf numFmtId="0" fontId="1" fillId="0" borderId="15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wrapText="1" indent="1"/>
    </xf>
    <xf numFmtId="4" fontId="3" fillId="0" borderId="15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0" borderId="15" xfId="0" applyNumberFormat="1" applyFont="1" applyBorder="1" applyAlignment="1">
      <alignment/>
    </xf>
    <xf numFmtId="0" fontId="15" fillId="0" borderId="15" xfId="0" applyFont="1" applyBorder="1" applyAlignment="1">
      <alignment horizontal="right"/>
    </xf>
    <xf numFmtId="4" fontId="15" fillId="0" borderId="15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0" fontId="3" fillId="0" borderId="15" xfId="0" applyFont="1" applyBorder="1" applyAlignment="1">
      <alignment horizontal="left" wrapText="1" indent="2"/>
    </xf>
    <xf numFmtId="4" fontId="2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/>
    </xf>
    <xf numFmtId="4" fontId="3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3" fillId="0" borderId="15" xfId="53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/>
    </xf>
    <xf numFmtId="0" fontId="14" fillId="0" borderId="13" xfId="53" applyFont="1" applyBorder="1" applyAlignment="1" applyProtection="1">
      <alignment horizontal="center" vertical="center"/>
      <protection locked="0"/>
    </xf>
    <xf numFmtId="0" fontId="14" fillId="0" borderId="20" xfId="53" applyFont="1" applyBorder="1" applyAlignment="1" applyProtection="1">
      <alignment horizontal="center" vertical="center"/>
      <protection locked="0"/>
    </xf>
    <xf numFmtId="0" fontId="18" fillId="0" borderId="11" xfId="53" applyFont="1" applyBorder="1" applyAlignment="1" applyProtection="1">
      <alignment horizontal="center" vertical="center" wrapText="1"/>
      <protection locked="0"/>
    </xf>
    <xf numFmtId="0" fontId="18" fillId="0" borderId="21" xfId="53" applyFont="1" applyBorder="1" applyAlignment="1" applyProtection="1">
      <alignment horizontal="center" vertical="center" wrapText="1"/>
      <protection locked="0"/>
    </xf>
    <xf numFmtId="0" fontId="18" fillId="0" borderId="22" xfId="53" applyFont="1" applyBorder="1" applyAlignment="1" applyProtection="1">
      <alignment horizontal="center" vertical="center" wrapText="1"/>
      <protection locked="0"/>
    </xf>
    <xf numFmtId="0" fontId="18" fillId="0" borderId="23" xfId="53" applyFont="1" applyBorder="1" applyAlignment="1" applyProtection="1">
      <alignment horizontal="center" vertical="center" wrapText="1"/>
      <protection locked="0"/>
    </xf>
    <xf numFmtId="0" fontId="18" fillId="0" borderId="24" xfId="53" applyFont="1" applyBorder="1" applyAlignment="1" applyProtection="1">
      <alignment horizontal="center" vertical="center" wrapText="1"/>
      <protection locked="0"/>
    </xf>
    <xf numFmtId="0" fontId="18" fillId="0" borderId="25" xfId="53" applyFont="1" applyBorder="1" applyAlignment="1" applyProtection="1">
      <alignment horizontal="center" vertical="center" wrapText="1"/>
      <protection locked="0"/>
    </xf>
    <xf numFmtId="0" fontId="18" fillId="0" borderId="26" xfId="53" applyFont="1" applyBorder="1" applyAlignment="1" applyProtection="1">
      <alignment horizontal="center" vertical="center" wrapText="1"/>
      <protection locked="0"/>
    </xf>
    <xf numFmtId="0" fontId="18" fillId="0" borderId="11" xfId="53" applyFont="1" applyBorder="1" applyAlignment="1">
      <alignment horizontal="center" vertical="center" wrapText="1"/>
    </xf>
    <xf numFmtId="0" fontId="18" fillId="0" borderId="11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Border="1" applyAlignment="1" applyProtection="1">
      <alignment horizontal="center" vertical="center" wrapText="1"/>
      <protection locked="0"/>
    </xf>
    <xf numFmtId="0" fontId="11" fillId="0" borderId="22" xfId="53" applyFont="1" applyBorder="1" applyAlignment="1" applyProtection="1">
      <alignment horizontal="center" vertical="center" wrapText="1"/>
      <protection locked="0"/>
    </xf>
    <xf numFmtId="0" fontId="11" fillId="0" borderId="27" xfId="53" applyFont="1" applyBorder="1" applyAlignment="1" applyProtection="1">
      <alignment horizontal="center" vertical="center" wrapText="1"/>
      <protection locked="0"/>
    </xf>
    <xf numFmtId="0" fontId="11" fillId="0" borderId="28" xfId="53" applyFont="1" applyBorder="1" applyAlignment="1" applyProtection="1">
      <alignment horizontal="center" vertical="center" wrapText="1"/>
      <protection locked="0"/>
    </xf>
    <xf numFmtId="0" fontId="18" fillId="0" borderId="20" xfId="53" applyFont="1" applyBorder="1" applyAlignment="1">
      <alignment horizontal="center" vertical="center" wrapText="1"/>
    </xf>
    <xf numFmtId="0" fontId="18" fillId="0" borderId="20" xfId="53" applyFont="1" applyFill="1" applyBorder="1" applyAlignment="1" applyProtection="1">
      <alignment horizontal="center" vertical="center" wrapText="1"/>
      <protection/>
    </xf>
    <xf numFmtId="0" fontId="11" fillId="0" borderId="12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center" vertical="center"/>
      <protection locked="0"/>
    </xf>
    <xf numFmtId="0" fontId="11" fillId="0" borderId="20" xfId="53" applyFont="1" applyBorder="1" applyAlignment="1" applyProtection="1">
      <alignment horizontal="center" vertical="center"/>
      <protection locked="0"/>
    </xf>
    <xf numFmtId="0" fontId="18" fillId="0" borderId="29" xfId="53" applyFont="1" applyBorder="1" applyAlignment="1">
      <alignment horizontal="center" vertical="center" wrapText="1"/>
    </xf>
    <xf numFmtId="0" fontId="18" fillId="0" borderId="20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11" fillId="0" borderId="30" xfId="53" applyFont="1" applyBorder="1" applyAlignment="1">
      <alignment horizontal="right"/>
    </xf>
    <xf numFmtId="0" fontId="14" fillId="0" borderId="12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horizontal="center" vertical="center" wrapText="1"/>
      <protection locked="0"/>
    </xf>
    <xf numFmtId="0" fontId="11" fillId="0" borderId="25" xfId="53" applyFont="1" applyBorder="1" applyAlignment="1" applyProtection="1">
      <alignment horizontal="center" vertical="center" wrapText="1"/>
      <protection locked="0"/>
    </xf>
    <xf numFmtId="0" fontId="11" fillId="0" borderId="30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 wrapText="1"/>
      <protection locked="0"/>
    </xf>
    <xf numFmtId="0" fontId="11" fillId="0" borderId="31" xfId="53" applyFont="1" applyBorder="1" applyAlignment="1" applyProtection="1">
      <alignment horizontal="center" vertical="center" wrapText="1"/>
      <protection locked="0"/>
    </xf>
    <xf numFmtId="0" fontId="11" fillId="0" borderId="32" xfId="53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39">
      <selection activeCell="J7" sqref="J7"/>
    </sheetView>
  </sheetViews>
  <sheetFormatPr defaultColWidth="9.00390625" defaultRowHeight="12.75"/>
  <cols>
    <col min="1" max="1" width="0.12890625" style="1" customWidth="1"/>
    <col min="2" max="2" width="56.75390625" style="1" customWidth="1"/>
    <col min="3" max="3" width="10.75390625" style="1" customWidth="1"/>
    <col min="4" max="4" width="8.75390625" style="1" customWidth="1"/>
    <col min="5" max="5" width="5.75390625" style="1" customWidth="1"/>
    <col min="6" max="6" width="7.75390625" style="1" customWidth="1"/>
    <col min="7" max="7" width="8.75390625" style="1" customWidth="1"/>
    <col min="8" max="8" width="16.125" style="1" customWidth="1"/>
    <col min="9" max="16384" width="9.125" style="1" customWidth="1"/>
  </cols>
  <sheetData>
    <row r="1" spans="1:8" ht="54.75" customHeight="1">
      <c r="A1" s="25"/>
      <c r="B1" s="25"/>
      <c r="C1" s="25"/>
      <c r="D1" s="25"/>
      <c r="E1" s="25"/>
      <c r="F1" s="25"/>
      <c r="G1" s="139" t="s">
        <v>477</v>
      </c>
      <c r="H1" s="139"/>
    </row>
    <row r="2" spans="1:8" ht="30" customHeight="1">
      <c r="A2" s="140" t="s">
        <v>478</v>
      </c>
      <c r="B2" s="140"/>
      <c r="C2" s="140"/>
      <c r="D2" s="140"/>
      <c r="E2" s="140"/>
      <c r="F2" s="140"/>
      <c r="G2" s="140"/>
      <c r="H2" s="140"/>
    </row>
    <row r="3" spans="1:8" ht="19.5" customHeight="1" thickBot="1">
      <c r="A3" s="141" t="s">
        <v>302</v>
      </c>
      <c r="B3" s="141"/>
      <c r="C3" s="141"/>
      <c r="D3" s="141"/>
      <c r="E3" s="141"/>
      <c r="F3" s="141"/>
      <c r="G3" s="141"/>
      <c r="H3" s="141"/>
    </row>
    <row r="4" spans="1:8" ht="19.5" customHeight="1" thickBot="1">
      <c r="A4" s="134" t="s">
        <v>192</v>
      </c>
      <c r="B4" s="126" t="s">
        <v>193</v>
      </c>
      <c r="C4" s="119" t="s">
        <v>194</v>
      </c>
      <c r="D4" s="120" t="s">
        <v>195</v>
      </c>
      <c r="E4" s="121"/>
      <c r="F4" s="126" t="s">
        <v>196</v>
      </c>
      <c r="G4" s="127" t="s">
        <v>197</v>
      </c>
      <c r="H4" s="142" t="s">
        <v>198</v>
      </c>
    </row>
    <row r="5" spans="1:8" ht="42" customHeight="1" thickBot="1">
      <c r="A5" s="135"/>
      <c r="B5" s="126"/>
      <c r="C5" s="119"/>
      <c r="D5" s="122"/>
      <c r="E5" s="123"/>
      <c r="F5" s="126"/>
      <c r="G5" s="127"/>
      <c r="H5" s="117"/>
    </row>
    <row r="6" spans="1:8" ht="27" customHeight="1" thickBot="1">
      <c r="A6" s="136"/>
      <c r="B6" s="126"/>
      <c r="C6" s="119"/>
      <c r="D6" s="124"/>
      <c r="E6" s="125"/>
      <c r="F6" s="126"/>
      <c r="G6" s="127"/>
      <c r="H6" s="118"/>
    </row>
    <row r="7" spans="1:8" ht="15.75" customHeight="1" thickBot="1">
      <c r="A7" s="28">
        <v>1</v>
      </c>
      <c r="B7" s="29">
        <v>1</v>
      </c>
      <c r="C7" s="26">
        <v>2</v>
      </c>
      <c r="D7" s="130">
        <v>3</v>
      </c>
      <c r="E7" s="131"/>
      <c r="F7" s="30">
        <v>4</v>
      </c>
      <c r="G7" s="31">
        <v>5</v>
      </c>
      <c r="H7" s="31">
        <v>6</v>
      </c>
    </row>
    <row r="8" spans="1:8" ht="12.75">
      <c r="A8" s="32" t="s">
        <v>199</v>
      </c>
      <c r="B8" s="60" t="s">
        <v>199</v>
      </c>
      <c r="H8" s="59">
        <f>SUM(H10:H44)+SUM(H49:H109)</f>
        <v>69265717.72</v>
      </c>
    </row>
    <row r="9" spans="1:8" ht="22.5" hidden="1">
      <c r="A9" s="34">
        <v>21</v>
      </c>
      <c r="B9" s="35" t="s">
        <v>200</v>
      </c>
      <c r="C9" s="36" t="s">
        <v>201</v>
      </c>
      <c r="D9" s="36" t="s">
        <v>202</v>
      </c>
      <c r="E9" s="36" t="s">
        <v>132</v>
      </c>
      <c r="F9" s="36" t="s">
        <v>131</v>
      </c>
      <c r="G9" s="36" t="s">
        <v>203</v>
      </c>
      <c r="H9" s="37">
        <v>0</v>
      </c>
    </row>
    <row r="10" spans="1:8" ht="45">
      <c r="A10" s="34">
        <v>22</v>
      </c>
      <c r="B10" s="56" t="s">
        <v>479</v>
      </c>
      <c r="C10" s="57" t="s">
        <v>201</v>
      </c>
      <c r="D10" s="57" t="s">
        <v>202</v>
      </c>
      <c r="E10" s="57" t="s">
        <v>132</v>
      </c>
      <c r="F10" s="57" t="s">
        <v>204</v>
      </c>
      <c r="G10" s="57" t="s">
        <v>203</v>
      </c>
      <c r="H10" s="58">
        <v>7144195.17</v>
      </c>
    </row>
    <row r="11" spans="1:8" ht="45">
      <c r="A11" s="34">
        <v>23</v>
      </c>
      <c r="B11" s="56" t="s">
        <v>479</v>
      </c>
      <c r="C11" s="57" t="s">
        <v>201</v>
      </c>
      <c r="D11" s="57" t="s">
        <v>202</v>
      </c>
      <c r="E11" s="57" t="s">
        <v>132</v>
      </c>
      <c r="F11" s="57" t="s">
        <v>206</v>
      </c>
      <c r="G11" s="57" t="s">
        <v>203</v>
      </c>
      <c r="H11" s="58">
        <v>1210</v>
      </c>
    </row>
    <row r="12" spans="1:8" ht="45">
      <c r="A12" s="34"/>
      <c r="B12" s="56" t="s">
        <v>479</v>
      </c>
      <c r="C12" s="57" t="s">
        <v>201</v>
      </c>
      <c r="D12" s="57" t="s">
        <v>202</v>
      </c>
      <c r="E12" s="57" t="s">
        <v>132</v>
      </c>
      <c r="F12" s="57" t="s">
        <v>207</v>
      </c>
      <c r="G12" s="57" t="s">
        <v>203</v>
      </c>
      <c r="H12" s="58">
        <v>6361.93</v>
      </c>
    </row>
    <row r="13" spans="1:8" ht="56.25">
      <c r="A13" s="34">
        <v>24</v>
      </c>
      <c r="B13" s="56" t="s">
        <v>481</v>
      </c>
      <c r="C13" s="57" t="s">
        <v>201</v>
      </c>
      <c r="D13" s="57" t="s">
        <v>480</v>
      </c>
      <c r="E13" s="57" t="s">
        <v>132</v>
      </c>
      <c r="F13" s="57" t="s">
        <v>204</v>
      </c>
      <c r="G13" s="57" t="s">
        <v>203</v>
      </c>
      <c r="H13" s="58">
        <v>30214.35</v>
      </c>
    </row>
    <row r="14" spans="1:8" ht="56.25">
      <c r="A14" s="34">
        <v>25</v>
      </c>
      <c r="B14" s="56" t="s">
        <v>481</v>
      </c>
      <c r="C14" s="57" t="s">
        <v>201</v>
      </c>
      <c r="D14" s="57" t="s">
        <v>480</v>
      </c>
      <c r="E14" s="57" t="s">
        <v>132</v>
      </c>
      <c r="F14" s="57" t="s">
        <v>205</v>
      </c>
      <c r="G14" s="57" t="s">
        <v>203</v>
      </c>
      <c r="H14" s="58">
        <v>87.04</v>
      </c>
    </row>
    <row r="15" spans="1:8" ht="22.5">
      <c r="A15" s="34">
        <v>26</v>
      </c>
      <c r="B15" s="56" t="s">
        <v>482</v>
      </c>
      <c r="C15" s="57" t="s">
        <v>201</v>
      </c>
      <c r="D15" s="57" t="s">
        <v>210</v>
      </c>
      <c r="E15" s="57" t="s">
        <v>132</v>
      </c>
      <c r="F15" s="57" t="s">
        <v>204</v>
      </c>
      <c r="G15" s="57" t="s">
        <v>203</v>
      </c>
      <c r="H15" s="58">
        <v>17027.2</v>
      </c>
    </row>
    <row r="16" spans="1:8" ht="22.5">
      <c r="A16" s="34">
        <v>27</v>
      </c>
      <c r="B16" s="56" t="s">
        <v>482</v>
      </c>
      <c r="C16" s="57" t="s">
        <v>201</v>
      </c>
      <c r="D16" s="57" t="s">
        <v>210</v>
      </c>
      <c r="E16" s="57" t="s">
        <v>132</v>
      </c>
      <c r="F16" s="57" t="s">
        <v>205</v>
      </c>
      <c r="G16" s="57" t="s">
        <v>203</v>
      </c>
      <c r="H16" s="58">
        <v>0.04</v>
      </c>
    </row>
    <row r="17" spans="1:8" ht="56.25" hidden="1">
      <c r="A17" s="34">
        <v>28</v>
      </c>
      <c r="B17" s="56" t="s">
        <v>208</v>
      </c>
      <c r="C17" s="57" t="s">
        <v>201</v>
      </c>
      <c r="D17" s="57" t="s">
        <v>209</v>
      </c>
      <c r="E17" s="57" t="s">
        <v>132</v>
      </c>
      <c r="F17" s="57" t="s">
        <v>131</v>
      </c>
      <c r="G17" s="57" t="s">
        <v>203</v>
      </c>
      <c r="H17" s="58">
        <v>0</v>
      </c>
    </row>
    <row r="18" spans="1:8" ht="22.5">
      <c r="A18" s="34"/>
      <c r="B18" s="56" t="s">
        <v>482</v>
      </c>
      <c r="C18" s="57" t="s">
        <v>201</v>
      </c>
      <c r="D18" s="57" t="s">
        <v>210</v>
      </c>
      <c r="E18" s="57" t="s">
        <v>132</v>
      </c>
      <c r="F18" s="57" t="s">
        <v>206</v>
      </c>
      <c r="G18" s="57" t="s">
        <v>203</v>
      </c>
      <c r="H18" s="58">
        <v>100</v>
      </c>
    </row>
    <row r="19" spans="1:8" ht="56.25" hidden="1">
      <c r="A19" s="34">
        <v>29</v>
      </c>
      <c r="B19" s="56" t="s">
        <v>208</v>
      </c>
      <c r="C19" s="57" t="s">
        <v>201</v>
      </c>
      <c r="D19" s="57" t="s">
        <v>209</v>
      </c>
      <c r="E19" s="57" t="s">
        <v>132</v>
      </c>
      <c r="F19" s="57" t="s">
        <v>204</v>
      </c>
      <c r="G19" s="57" t="s">
        <v>203</v>
      </c>
      <c r="H19" s="58"/>
    </row>
    <row r="20" spans="1:8" ht="56.25" hidden="1">
      <c r="A20" s="34">
        <v>30</v>
      </c>
      <c r="B20" s="56" t="s">
        <v>208</v>
      </c>
      <c r="C20" s="57" t="s">
        <v>201</v>
      </c>
      <c r="D20" s="57" t="s">
        <v>209</v>
      </c>
      <c r="E20" s="57" t="s">
        <v>132</v>
      </c>
      <c r="F20" s="57" t="s">
        <v>205</v>
      </c>
      <c r="G20" s="57" t="s">
        <v>203</v>
      </c>
      <c r="H20" s="58"/>
    </row>
    <row r="21" spans="1:8" ht="22.5" hidden="1">
      <c r="A21" s="34">
        <v>31</v>
      </c>
      <c r="B21" s="56" t="s">
        <v>169</v>
      </c>
      <c r="C21" s="57" t="s">
        <v>201</v>
      </c>
      <c r="D21" s="57" t="s">
        <v>209</v>
      </c>
      <c r="E21" s="57" t="s">
        <v>132</v>
      </c>
      <c r="F21" s="57" t="s">
        <v>205</v>
      </c>
      <c r="G21" s="57" t="s">
        <v>203</v>
      </c>
      <c r="H21" s="58">
        <v>0</v>
      </c>
    </row>
    <row r="22" spans="1:8" ht="56.25" hidden="1">
      <c r="A22" s="34"/>
      <c r="B22" s="56" t="s">
        <v>208</v>
      </c>
      <c r="C22" s="57" t="s">
        <v>201</v>
      </c>
      <c r="D22" s="57" t="s">
        <v>209</v>
      </c>
      <c r="E22" s="57" t="s">
        <v>132</v>
      </c>
      <c r="F22" s="57" t="s">
        <v>206</v>
      </c>
      <c r="G22" s="57" t="s">
        <v>203</v>
      </c>
      <c r="H22" s="58"/>
    </row>
    <row r="23" spans="1:8" ht="22.5" hidden="1">
      <c r="A23" s="34">
        <v>32</v>
      </c>
      <c r="B23" s="56" t="s">
        <v>169</v>
      </c>
      <c r="C23" s="57" t="s">
        <v>201</v>
      </c>
      <c r="D23" s="57" t="s">
        <v>210</v>
      </c>
      <c r="E23" s="57" t="s">
        <v>132</v>
      </c>
      <c r="F23" s="57" t="s">
        <v>205</v>
      </c>
      <c r="G23" s="57" t="s">
        <v>203</v>
      </c>
      <c r="H23" s="58"/>
    </row>
    <row r="24" spans="1:8" ht="22.5" hidden="1">
      <c r="A24" s="34">
        <v>32</v>
      </c>
      <c r="B24" s="56" t="s">
        <v>169</v>
      </c>
      <c r="C24" s="57" t="s">
        <v>201</v>
      </c>
      <c r="D24" s="57" t="s">
        <v>210</v>
      </c>
      <c r="E24" s="57" t="s">
        <v>132</v>
      </c>
      <c r="F24" s="57" t="s">
        <v>206</v>
      </c>
      <c r="G24" s="57" t="s">
        <v>203</v>
      </c>
      <c r="H24" s="58"/>
    </row>
    <row r="25" spans="1:8" ht="33.75" hidden="1">
      <c r="A25" s="34">
        <v>33</v>
      </c>
      <c r="B25" s="56" t="s">
        <v>389</v>
      </c>
      <c r="C25" s="57" t="s">
        <v>201</v>
      </c>
      <c r="D25" s="57" t="s">
        <v>388</v>
      </c>
      <c r="E25" s="57" t="s">
        <v>132</v>
      </c>
      <c r="F25" s="57" t="s">
        <v>204</v>
      </c>
      <c r="G25" s="57" t="s">
        <v>203</v>
      </c>
      <c r="H25" s="58"/>
    </row>
    <row r="26" spans="1:8" ht="33.75" hidden="1">
      <c r="A26" s="34">
        <v>33</v>
      </c>
      <c r="B26" s="56" t="s">
        <v>389</v>
      </c>
      <c r="C26" s="57" t="s">
        <v>201</v>
      </c>
      <c r="D26" s="57" t="s">
        <v>388</v>
      </c>
      <c r="E26" s="57" t="s">
        <v>132</v>
      </c>
      <c r="F26" s="57" t="s">
        <v>205</v>
      </c>
      <c r="G26" s="57" t="s">
        <v>203</v>
      </c>
      <c r="H26" s="58"/>
    </row>
    <row r="27" spans="1:8" ht="33.75" hidden="1">
      <c r="A27" s="34">
        <v>33</v>
      </c>
      <c r="B27" s="56" t="s">
        <v>389</v>
      </c>
      <c r="C27" s="57" t="s">
        <v>201</v>
      </c>
      <c r="D27" s="57" t="s">
        <v>388</v>
      </c>
      <c r="E27" s="57" t="s">
        <v>132</v>
      </c>
      <c r="F27" s="57" t="s">
        <v>206</v>
      </c>
      <c r="G27" s="57" t="s">
        <v>203</v>
      </c>
      <c r="H27" s="58"/>
    </row>
    <row r="28" spans="1:8" ht="33.75" hidden="1">
      <c r="A28" s="34">
        <v>33</v>
      </c>
      <c r="B28" s="56" t="s">
        <v>389</v>
      </c>
      <c r="C28" s="57" t="s">
        <v>201</v>
      </c>
      <c r="D28" s="57" t="s">
        <v>388</v>
      </c>
      <c r="E28" s="57" t="s">
        <v>132</v>
      </c>
      <c r="F28" s="57" t="s">
        <v>207</v>
      </c>
      <c r="G28" s="57" t="s">
        <v>203</v>
      </c>
      <c r="H28" s="58"/>
    </row>
    <row r="29" spans="1:8" ht="59.25" customHeight="1" hidden="1">
      <c r="A29" s="34">
        <v>34</v>
      </c>
      <c r="B29" s="56" t="s">
        <v>170</v>
      </c>
      <c r="C29" s="57" t="s">
        <v>201</v>
      </c>
      <c r="D29" s="57" t="s">
        <v>211</v>
      </c>
      <c r="E29" s="57" t="s">
        <v>132</v>
      </c>
      <c r="F29" s="57" t="s">
        <v>204</v>
      </c>
      <c r="G29" s="57" t="s">
        <v>203</v>
      </c>
      <c r="H29" s="58"/>
    </row>
    <row r="30" spans="1:8" ht="33.75" hidden="1">
      <c r="A30" s="34">
        <v>34</v>
      </c>
      <c r="B30" s="56" t="s">
        <v>417</v>
      </c>
      <c r="C30" s="57" t="s">
        <v>201</v>
      </c>
      <c r="D30" s="57" t="s">
        <v>418</v>
      </c>
      <c r="E30" s="57" t="s">
        <v>132</v>
      </c>
      <c r="F30" s="57" t="s">
        <v>204</v>
      </c>
      <c r="G30" s="57" t="s">
        <v>203</v>
      </c>
      <c r="H30" s="58"/>
    </row>
    <row r="31" spans="1:8" ht="22.5" hidden="1">
      <c r="A31" s="34">
        <v>35</v>
      </c>
      <c r="B31" s="56" t="s">
        <v>212</v>
      </c>
      <c r="C31" s="57" t="s">
        <v>201</v>
      </c>
      <c r="D31" s="57" t="s">
        <v>213</v>
      </c>
      <c r="E31" s="57" t="s">
        <v>132</v>
      </c>
      <c r="F31" s="57" t="s">
        <v>131</v>
      </c>
      <c r="G31" s="57" t="s">
        <v>203</v>
      </c>
      <c r="H31" s="58">
        <v>0</v>
      </c>
    </row>
    <row r="32" spans="1:8" ht="22.5">
      <c r="A32" s="34">
        <v>36</v>
      </c>
      <c r="B32" s="56" t="s">
        <v>485</v>
      </c>
      <c r="C32" s="57" t="s">
        <v>201</v>
      </c>
      <c r="D32" s="57" t="s">
        <v>440</v>
      </c>
      <c r="E32" s="57" t="s">
        <v>132</v>
      </c>
      <c r="F32" s="57" t="s">
        <v>204</v>
      </c>
      <c r="G32" s="57" t="s">
        <v>203</v>
      </c>
      <c r="H32" s="58">
        <v>10475350.24</v>
      </c>
    </row>
    <row r="33" spans="1:8" ht="22.5">
      <c r="A33" s="34"/>
      <c r="B33" s="56" t="s">
        <v>485</v>
      </c>
      <c r="C33" s="57" t="s">
        <v>201</v>
      </c>
      <c r="D33" s="57" t="s">
        <v>440</v>
      </c>
      <c r="E33" s="57" t="s">
        <v>132</v>
      </c>
      <c r="F33" s="57" t="s">
        <v>205</v>
      </c>
      <c r="G33" s="57" t="s">
        <v>203</v>
      </c>
      <c r="H33" s="58">
        <v>35847.84</v>
      </c>
    </row>
    <row r="34" spans="1:8" ht="22.5">
      <c r="A34" s="34"/>
      <c r="B34" s="56" t="s">
        <v>485</v>
      </c>
      <c r="C34" s="57" t="s">
        <v>201</v>
      </c>
      <c r="D34" s="57" t="s">
        <v>440</v>
      </c>
      <c r="E34" s="57" t="s">
        <v>132</v>
      </c>
      <c r="F34" s="57" t="s">
        <v>206</v>
      </c>
      <c r="G34" s="57" t="s">
        <v>203</v>
      </c>
      <c r="H34" s="58">
        <v>41533.8</v>
      </c>
    </row>
    <row r="35" spans="1:8" ht="33.75">
      <c r="A35" s="34">
        <v>37</v>
      </c>
      <c r="B35" s="56" t="s">
        <v>486</v>
      </c>
      <c r="C35" s="57" t="s">
        <v>201</v>
      </c>
      <c r="D35" s="57" t="s">
        <v>441</v>
      </c>
      <c r="E35" s="57" t="s">
        <v>132</v>
      </c>
      <c r="F35" s="57" t="s">
        <v>204</v>
      </c>
      <c r="G35" s="57" t="s">
        <v>203</v>
      </c>
      <c r="H35" s="58">
        <v>-12143.51</v>
      </c>
    </row>
    <row r="36" spans="1:8" ht="33.75">
      <c r="A36" s="34">
        <v>38</v>
      </c>
      <c r="B36" s="56" t="s">
        <v>486</v>
      </c>
      <c r="C36" s="57" t="s">
        <v>201</v>
      </c>
      <c r="D36" s="57" t="s">
        <v>441</v>
      </c>
      <c r="E36" s="57" t="s">
        <v>132</v>
      </c>
      <c r="F36" s="57" t="s">
        <v>205</v>
      </c>
      <c r="G36" s="57" t="s">
        <v>203</v>
      </c>
      <c r="H36" s="58">
        <v>18277.13</v>
      </c>
    </row>
    <row r="37" spans="1:8" ht="33.75">
      <c r="A37" s="34">
        <v>39</v>
      </c>
      <c r="B37" s="56" t="s">
        <v>486</v>
      </c>
      <c r="C37" s="57" t="s">
        <v>201</v>
      </c>
      <c r="D37" s="57" t="s">
        <v>441</v>
      </c>
      <c r="E37" s="57" t="s">
        <v>132</v>
      </c>
      <c r="F37" s="57" t="s">
        <v>206</v>
      </c>
      <c r="G37" s="57" t="s">
        <v>203</v>
      </c>
      <c r="H37" s="58">
        <v>7357.19</v>
      </c>
    </row>
    <row r="38" spans="1:8" ht="22.5" hidden="1">
      <c r="A38" s="34">
        <v>40</v>
      </c>
      <c r="B38" s="56" t="s">
        <v>214</v>
      </c>
      <c r="C38" s="57" t="s">
        <v>201</v>
      </c>
      <c r="D38" s="57" t="s">
        <v>215</v>
      </c>
      <c r="E38" s="57" t="s">
        <v>132</v>
      </c>
      <c r="F38" s="57" t="s">
        <v>131</v>
      </c>
      <c r="G38" s="57" t="s">
        <v>203</v>
      </c>
      <c r="H38" s="58">
        <v>0</v>
      </c>
    </row>
    <row r="39" spans="1:8" ht="22.5">
      <c r="A39" s="34">
        <v>41</v>
      </c>
      <c r="B39" s="56" t="s">
        <v>487</v>
      </c>
      <c r="C39" s="57" t="s">
        <v>201</v>
      </c>
      <c r="D39" s="57" t="s">
        <v>442</v>
      </c>
      <c r="E39" s="57" t="s">
        <v>132</v>
      </c>
      <c r="F39" s="57" t="s">
        <v>204</v>
      </c>
      <c r="G39" s="57" t="s">
        <v>203</v>
      </c>
      <c r="H39" s="58">
        <v>2010829.17</v>
      </c>
    </row>
    <row r="40" spans="1:8" ht="22.5">
      <c r="A40" s="34"/>
      <c r="B40" s="56" t="s">
        <v>487</v>
      </c>
      <c r="C40" s="57" t="s">
        <v>201</v>
      </c>
      <c r="D40" s="57" t="s">
        <v>442</v>
      </c>
      <c r="E40" s="57" t="s">
        <v>132</v>
      </c>
      <c r="F40" s="57" t="s">
        <v>205</v>
      </c>
      <c r="G40" s="57" t="s">
        <v>203</v>
      </c>
      <c r="H40" s="58">
        <v>35433.82</v>
      </c>
    </row>
    <row r="41" spans="1:8" ht="22.5">
      <c r="A41" s="34"/>
      <c r="B41" s="56" t="s">
        <v>487</v>
      </c>
      <c r="C41" s="57" t="s">
        <v>201</v>
      </c>
      <c r="D41" s="57" t="s">
        <v>442</v>
      </c>
      <c r="E41" s="57" t="s">
        <v>132</v>
      </c>
      <c r="F41" s="57" t="s">
        <v>206</v>
      </c>
      <c r="G41" s="57" t="s">
        <v>203</v>
      </c>
      <c r="H41" s="58">
        <v>550</v>
      </c>
    </row>
    <row r="42" spans="1:8" ht="33.75">
      <c r="A42" s="34">
        <v>42</v>
      </c>
      <c r="B42" s="56" t="s">
        <v>488</v>
      </c>
      <c r="C42" s="57" t="s">
        <v>201</v>
      </c>
      <c r="D42" s="57" t="s">
        <v>443</v>
      </c>
      <c r="E42" s="57" t="s">
        <v>132</v>
      </c>
      <c r="F42" s="57" t="s">
        <v>204</v>
      </c>
      <c r="G42" s="57" t="s">
        <v>203</v>
      </c>
      <c r="H42" s="58">
        <v>-75799.44</v>
      </c>
    </row>
    <row r="43" spans="1:8" ht="33.75">
      <c r="A43" s="34"/>
      <c r="B43" s="56" t="s">
        <v>488</v>
      </c>
      <c r="C43" s="57" t="s">
        <v>201</v>
      </c>
      <c r="D43" s="57" t="s">
        <v>443</v>
      </c>
      <c r="E43" s="57" t="s">
        <v>132</v>
      </c>
      <c r="F43" s="57" t="s">
        <v>205</v>
      </c>
      <c r="G43" s="57" t="s">
        <v>203</v>
      </c>
      <c r="H43" s="58">
        <v>2497.41</v>
      </c>
    </row>
    <row r="44" spans="1:8" ht="34.5" thickBot="1">
      <c r="A44" s="34">
        <v>42</v>
      </c>
      <c r="B44" s="56" t="s">
        <v>488</v>
      </c>
      <c r="C44" s="57" t="s">
        <v>201</v>
      </c>
      <c r="D44" s="57" t="s">
        <v>443</v>
      </c>
      <c r="E44" s="57" t="s">
        <v>132</v>
      </c>
      <c r="F44" s="57" t="s">
        <v>206</v>
      </c>
      <c r="G44" s="57" t="s">
        <v>203</v>
      </c>
      <c r="H44" s="58">
        <v>1980</v>
      </c>
    </row>
    <row r="45" spans="1:8" ht="19.5" customHeight="1" thickBot="1">
      <c r="A45" s="134" t="s">
        <v>192</v>
      </c>
      <c r="B45" s="137" t="s">
        <v>193</v>
      </c>
      <c r="C45" s="138" t="s">
        <v>194</v>
      </c>
      <c r="D45" s="122" t="s">
        <v>195</v>
      </c>
      <c r="E45" s="123"/>
      <c r="F45" s="132" t="s">
        <v>196</v>
      </c>
      <c r="G45" s="133" t="s">
        <v>197</v>
      </c>
      <c r="H45" s="117" t="s">
        <v>198</v>
      </c>
    </row>
    <row r="46" spans="1:8" ht="42" customHeight="1" thickBot="1">
      <c r="A46" s="135"/>
      <c r="B46" s="126"/>
      <c r="C46" s="119"/>
      <c r="D46" s="122"/>
      <c r="E46" s="123"/>
      <c r="F46" s="126"/>
      <c r="G46" s="127"/>
      <c r="H46" s="117"/>
    </row>
    <row r="47" spans="1:8" ht="27" customHeight="1" thickBot="1">
      <c r="A47" s="136"/>
      <c r="B47" s="126"/>
      <c r="C47" s="119"/>
      <c r="D47" s="124"/>
      <c r="E47" s="125"/>
      <c r="F47" s="126"/>
      <c r="G47" s="127"/>
      <c r="H47" s="118"/>
    </row>
    <row r="48" spans="1:8" ht="15.75" customHeight="1" thickBot="1">
      <c r="A48" s="28">
        <v>1</v>
      </c>
      <c r="B48" s="61">
        <v>1</v>
      </c>
      <c r="C48" s="62">
        <v>2</v>
      </c>
      <c r="D48" s="128">
        <v>3</v>
      </c>
      <c r="E48" s="129"/>
      <c r="F48" s="63">
        <v>4</v>
      </c>
      <c r="G48" s="27">
        <v>5</v>
      </c>
      <c r="H48" s="27">
        <v>6</v>
      </c>
    </row>
    <row r="49" spans="1:8" ht="22.5">
      <c r="A49" s="34">
        <v>44</v>
      </c>
      <c r="B49" s="56" t="s">
        <v>487</v>
      </c>
      <c r="C49" s="57" t="s">
        <v>201</v>
      </c>
      <c r="D49" s="57" t="s">
        <v>483</v>
      </c>
      <c r="E49" s="57" t="s">
        <v>132</v>
      </c>
      <c r="F49" s="57" t="s">
        <v>204</v>
      </c>
      <c r="G49" s="57" t="s">
        <v>203</v>
      </c>
      <c r="H49" s="58">
        <v>372754.02</v>
      </c>
    </row>
    <row r="50" spans="1:8" ht="22.5">
      <c r="A50" s="34">
        <v>44</v>
      </c>
      <c r="B50" s="56" t="s">
        <v>487</v>
      </c>
      <c r="C50" s="57" t="s">
        <v>201</v>
      </c>
      <c r="D50" s="57" t="s">
        <v>483</v>
      </c>
      <c r="E50" s="57" t="s">
        <v>132</v>
      </c>
      <c r="F50" s="57" t="s">
        <v>205</v>
      </c>
      <c r="G50" s="57" t="s">
        <v>203</v>
      </c>
      <c r="H50" s="58">
        <v>241.08</v>
      </c>
    </row>
    <row r="51" spans="1:8" ht="12.75" hidden="1">
      <c r="A51" s="34">
        <v>45</v>
      </c>
      <c r="B51" s="56" t="s">
        <v>216</v>
      </c>
      <c r="C51" s="57" t="s">
        <v>201</v>
      </c>
      <c r="D51" s="57" t="s">
        <v>217</v>
      </c>
      <c r="E51" s="57" t="s">
        <v>149</v>
      </c>
      <c r="F51" s="57" t="s">
        <v>131</v>
      </c>
      <c r="G51" s="57" t="s">
        <v>203</v>
      </c>
      <c r="H51" s="58">
        <v>0</v>
      </c>
    </row>
    <row r="52" spans="1:8" ht="22.5">
      <c r="A52" s="34">
        <v>46</v>
      </c>
      <c r="B52" s="56" t="s">
        <v>489</v>
      </c>
      <c r="C52" s="57" t="s">
        <v>201</v>
      </c>
      <c r="D52" s="57" t="s">
        <v>484</v>
      </c>
      <c r="E52" s="57" t="s">
        <v>132</v>
      </c>
      <c r="F52" s="57" t="s">
        <v>204</v>
      </c>
      <c r="G52" s="57" t="s">
        <v>203</v>
      </c>
      <c r="H52" s="58">
        <v>4954.95</v>
      </c>
    </row>
    <row r="53" spans="1:8" ht="22.5">
      <c r="A53" s="34">
        <v>47</v>
      </c>
      <c r="B53" s="56" t="s">
        <v>489</v>
      </c>
      <c r="C53" s="57" t="s">
        <v>201</v>
      </c>
      <c r="D53" s="57" t="s">
        <v>484</v>
      </c>
      <c r="E53" s="57" t="s">
        <v>132</v>
      </c>
      <c r="F53" s="57" t="s">
        <v>205</v>
      </c>
      <c r="G53" s="57" t="s">
        <v>203</v>
      </c>
      <c r="H53" s="58">
        <v>3.96</v>
      </c>
    </row>
    <row r="54" spans="1:8" ht="12.75" hidden="1">
      <c r="A54" s="34">
        <v>48</v>
      </c>
      <c r="B54" s="56" t="s">
        <v>216</v>
      </c>
      <c r="C54" s="57" t="s">
        <v>201</v>
      </c>
      <c r="D54" s="57" t="s">
        <v>217</v>
      </c>
      <c r="E54" s="57" t="s">
        <v>149</v>
      </c>
      <c r="F54" s="57" t="s">
        <v>207</v>
      </c>
      <c r="G54" s="57" t="s">
        <v>203</v>
      </c>
      <c r="H54" s="58"/>
    </row>
    <row r="55" spans="1:8" ht="12.75">
      <c r="A55" s="34">
        <v>49</v>
      </c>
      <c r="B55" s="56" t="s">
        <v>216</v>
      </c>
      <c r="C55" s="57" t="s">
        <v>201</v>
      </c>
      <c r="D55" s="57" t="s">
        <v>217</v>
      </c>
      <c r="E55" s="57" t="s">
        <v>149</v>
      </c>
      <c r="F55" s="57" t="s">
        <v>204</v>
      </c>
      <c r="G55" s="57" t="s">
        <v>203</v>
      </c>
      <c r="H55" s="58">
        <v>529850.37</v>
      </c>
    </row>
    <row r="56" spans="1:8" ht="12.75">
      <c r="A56" s="34"/>
      <c r="B56" s="56" t="s">
        <v>216</v>
      </c>
      <c r="C56" s="57" t="s">
        <v>201</v>
      </c>
      <c r="D56" s="57" t="s">
        <v>217</v>
      </c>
      <c r="E56" s="57" t="s">
        <v>149</v>
      </c>
      <c r="F56" s="57" t="s">
        <v>205</v>
      </c>
      <c r="G56" s="57" t="s">
        <v>203</v>
      </c>
      <c r="H56" s="58">
        <v>8229.54</v>
      </c>
    </row>
    <row r="57" spans="1:8" ht="13.5" hidden="1" thickBot="1">
      <c r="A57" s="34"/>
      <c r="B57" s="56" t="s">
        <v>390</v>
      </c>
      <c r="C57" s="57" t="s">
        <v>201</v>
      </c>
      <c r="D57" s="57" t="s">
        <v>391</v>
      </c>
      <c r="E57" s="57" t="s">
        <v>129</v>
      </c>
      <c r="F57" s="57" t="s">
        <v>207</v>
      </c>
      <c r="G57" s="57" t="s">
        <v>203</v>
      </c>
      <c r="H57" s="58"/>
    </row>
    <row r="58" spans="1:8" ht="12.75">
      <c r="A58" s="34">
        <v>50</v>
      </c>
      <c r="B58" s="56" t="s">
        <v>216</v>
      </c>
      <c r="C58" s="57" t="s">
        <v>201</v>
      </c>
      <c r="D58" s="57" t="s">
        <v>217</v>
      </c>
      <c r="E58" s="57" t="s">
        <v>149</v>
      </c>
      <c r="F58" s="57" t="s">
        <v>207</v>
      </c>
      <c r="G58" s="57" t="s">
        <v>203</v>
      </c>
      <c r="H58" s="58">
        <v>-127.43</v>
      </c>
    </row>
    <row r="59" spans="1:8" ht="22.5">
      <c r="A59" s="34">
        <v>51</v>
      </c>
      <c r="B59" s="56" t="s">
        <v>218</v>
      </c>
      <c r="C59" s="57" t="s">
        <v>201</v>
      </c>
      <c r="D59" s="57" t="s">
        <v>219</v>
      </c>
      <c r="E59" s="57" t="s">
        <v>149</v>
      </c>
      <c r="F59" s="57" t="s">
        <v>204</v>
      </c>
      <c r="G59" s="57" t="s">
        <v>203</v>
      </c>
      <c r="H59" s="58">
        <v>1074086.4</v>
      </c>
    </row>
    <row r="60" spans="1:8" ht="22.5">
      <c r="A60" s="34">
        <v>51</v>
      </c>
      <c r="B60" s="56" t="s">
        <v>218</v>
      </c>
      <c r="C60" s="57" t="s">
        <v>201</v>
      </c>
      <c r="D60" s="57" t="s">
        <v>219</v>
      </c>
      <c r="E60" s="57" t="s">
        <v>149</v>
      </c>
      <c r="F60" s="57" t="s">
        <v>205</v>
      </c>
      <c r="G60" s="57" t="s">
        <v>203</v>
      </c>
      <c r="H60" s="58">
        <v>4249.62</v>
      </c>
    </row>
    <row r="61" spans="1:8" ht="22.5" hidden="1">
      <c r="A61" s="34">
        <v>52</v>
      </c>
      <c r="B61" s="56" t="s">
        <v>220</v>
      </c>
      <c r="C61" s="57" t="s">
        <v>201</v>
      </c>
      <c r="D61" s="57" t="s">
        <v>221</v>
      </c>
      <c r="E61" s="57" t="s">
        <v>149</v>
      </c>
      <c r="F61" s="57" t="s">
        <v>131</v>
      </c>
      <c r="G61" s="57" t="s">
        <v>203</v>
      </c>
      <c r="H61" s="58">
        <v>0</v>
      </c>
    </row>
    <row r="62" spans="1:8" ht="22.5">
      <c r="A62" s="34">
        <v>53</v>
      </c>
      <c r="B62" s="56" t="s">
        <v>220</v>
      </c>
      <c r="C62" s="57" t="s">
        <v>201</v>
      </c>
      <c r="D62" s="57" t="s">
        <v>221</v>
      </c>
      <c r="E62" s="57" t="s">
        <v>149</v>
      </c>
      <c r="F62" s="57" t="s">
        <v>204</v>
      </c>
      <c r="G62" s="57" t="s">
        <v>203</v>
      </c>
      <c r="H62" s="58">
        <v>6045140.01</v>
      </c>
    </row>
    <row r="63" spans="1:8" ht="22.5">
      <c r="A63" s="34">
        <v>54</v>
      </c>
      <c r="B63" s="56" t="s">
        <v>220</v>
      </c>
      <c r="C63" s="57" t="s">
        <v>201</v>
      </c>
      <c r="D63" s="57" t="s">
        <v>221</v>
      </c>
      <c r="E63" s="57" t="s">
        <v>149</v>
      </c>
      <c r="F63" s="57" t="s">
        <v>205</v>
      </c>
      <c r="G63" s="57" t="s">
        <v>203</v>
      </c>
      <c r="H63" s="58">
        <v>33399.67</v>
      </c>
    </row>
    <row r="64" spans="1:8" ht="56.25" hidden="1">
      <c r="A64" s="34">
        <v>55</v>
      </c>
      <c r="B64" s="56" t="s">
        <v>222</v>
      </c>
      <c r="C64" s="64" t="s">
        <v>201</v>
      </c>
      <c r="D64" s="64" t="s">
        <v>223</v>
      </c>
      <c r="E64" s="64" t="s">
        <v>132</v>
      </c>
      <c r="F64" s="64" t="s">
        <v>131</v>
      </c>
      <c r="G64" s="64" t="s">
        <v>203</v>
      </c>
      <c r="H64" s="65">
        <v>0</v>
      </c>
    </row>
    <row r="65" spans="1:8" ht="57" hidden="1" thickBot="1">
      <c r="A65" s="34">
        <v>1</v>
      </c>
      <c r="B65" s="56" t="s">
        <v>222</v>
      </c>
      <c r="C65" s="64" t="s">
        <v>224</v>
      </c>
      <c r="D65" s="64" t="s">
        <v>223</v>
      </c>
      <c r="E65" s="64" t="s">
        <v>132</v>
      </c>
      <c r="F65" s="64" t="s">
        <v>131</v>
      </c>
      <c r="G65" s="64" t="s">
        <v>203</v>
      </c>
      <c r="H65" s="65">
        <v>0</v>
      </c>
    </row>
    <row r="66" spans="1:8" ht="22.5">
      <c r="A66" s="34">
        <v>54</v>
      </c>
      <c r="B66" s="56" t="s">
        <v>220</v>
      </c>
      <c r="C66" s="57" t="s">
        <v>201</v>
      </c>
      <c r="D66" s="57" t="s">
        <v>221</v>
      </c>
      <c r="E66" s="57" t="s">
        <v>149</v>
      </c>
      <c r="F66" s="57" t="s">
        <v>206</v>
      </c>
      <c r="G66" s="57" t="s">
        <v>203</v>
      </c>
      <c r="H66" s="58">
        <v>5125</v>
      </c>
    </row>
    <row r="67" spans="1:8" ht="22.5" hidden="1">
      <c r="A67" s="34">
        <v>54</v>
      </c>
      <c r="B67" s="56" t="s">
        <v>220</v>
      </c>
      <c r="C67" s="57" t="s">
        <v>201</v>
      </c>
      <c r="D67" s="57" t="s">
        <v>221</v>
      </c>
      <c r="E67" s="57" t="s">
        <v>149</v>
      </c>
      <c r="F67" s="57" t="s">
        <v>207</v>
      </c>
      <c r="G67" s="57" t="s">
        <v>203</v>
      </c>
      <c r="H67" s="58"/>
    </row>
    <row r="68" spans="1:8" ht="45.75" customHeight="1" hidden="1">
      <c r="A68" s="34">
        <v>2</v>
      </c>
      <c r="B68" s="56" t="s">
        <v>298</v>
      </c>
      <c r="C68" s="57" t="s">
        <v>224</v>
      </c>
      <c r="D68" s="57" t="s">
        <v>223</v>
      </c>
      <c r="E68" s="57" t="s">
        <v>132</v>
      </c>
      <c r="F68" s="57" t="s">
        <v>204</v>
      </c>
      <c r="G68" s="57" t="s">
        <v>203</v>
      </c>
      <c r="H68" s="58"/>
    </row>
    <row r="69" spans="1:8" ht="56.25" hidden="1">
      <c r="A69" s="34">
        <v>3</v>
      </c>
      <c r="B69" s="56" t="s">
        <v>222</v>
      </c>
      <c r="C69" s="57" t="s">
        <v>224</v>
      </c>
      <c r="D69" s="57" t="s">
        <v>223</v>
      </c>
      <c r="E69" s="57" t="s">
        <v>132</v>
      </c>
      <c r="F69" s="57" t="s">
        <v>207</v>
      </c>
      <c r="G69" s="57" t="s">
        <v>203</v>
      </c>
      <c r="H69" s="58"/>
    </row>
    <row r="70" spans="1:8" ht="12.75" hidden="1">
      <c r="A70" s="34">
        <v>56</v>
      </c>
      <c r="B70" s="56" t="s">
        <v>225</v>
      </c>
      <c r="C70" s="57" t="s">
        <v>201</v>
      </c>
      <c r="D70" s="57" t="s">
        <v>226</v>
      </c>
      <c r="E70" s="57" t="s">
        <v>149</v>
      </c>
      <c r="F70" s="57" t="s">
        <v>131</v>
      </c>
      <c r="G70" s="57" t="s">
        <v>203</v>
      </c>
      <c r="H70" s="58">
        <v>0</v>
      </c>
    </row>
    <row r="71" spans="1:8" ht="12.75">
      <c r="A71" s="34">
        <v>57</v>
      </c>
      <c r="B71" s="56" t="s">
        <v>176</v>
      </c>
      <c r="C71" s="57" t="s">
        <v>201</v>
      </c>
      <c r="D71" s="57" t="s">
        <v>490</v>
      </c>
      <c r="E71" s="57" t="s">
        <v>149</v>
      </c>
      <c r="F71" s="57" t="s">
        <v>204</v>
      </c>
      <c r="G71" s="57" t="s">
        <v>203</v>
      </c>
      <c r="H71" s="58">
        <v>0.2</v>
      </c>
    </row>
    <row r="72" spans="1:8" ht="12.75">
      <c r="A72" s="34">
        <v>58</v>
      </c>
      <c r="B72" s="56" t="s">
        <v>176</v>
      </c>
      <c r="C72" s="57" t="s">
        <v>201</v>
      </c>
      <c r="D72" s="57" t="s">
        <v>490</v>
      </c>
      <c r="E72" s="57" t="s">
        <v>149</v>
      </c>
      <c r="F72" s="57" t="s">
        <v>205</v>
      </c>
      <c r="G72" s="57" t="s">
        <v>203</v>
      </c>
      <c r="H72" s="58">
        <v>1641.82</v>
      </c>
    </row>
    <row r="73" spans="1:8" ht="12.75" hidden="1">
      <c r="A73" s="34">
        <v>58</v>
      </c>
      <c r="B73" s="56" t="s">
        <v>176</v>
      </c>
      <c r="C73" s="57" t="s">
        <v>201</v>
      </c>
      <c r="D73" s="57" t="s">
        <v>226</v>
      </c>
      <c r="E73" s="57" t="s">
        <v>149</v>
      </c>
      <c r="F73" s="57" t="s">
        <v>206</v>
      </c>
      <c r="G73" s="57" t="s">
        <v>203</v>
      </c>
      <c r="H73" s="58"/>
    </row>
    <row r="74" spans="1:8" ht="46.5" customHeight="1" hidden="1">
      <c r="A74" s="34">
        <v>4</v>
      </c>
      <c r="B74" s="56" t="s">
        <v>300</v>
      </c>
      <c r="C74" s="57" t="s">
        <v>395</v>
      </c>
      <c r="D74" s="57" t="s">
        <v>227</v>
      </c>
      <c r="E74" s="57" t="s">
        <v>149</v>
      </c>
      <c r="F74" s="57" t="s">
        <v>131</v>
      </c>
      <c r="G74" s="57" t="s">
        <v>228</v>
      </c>
      <c r="H74" s="58"/>
    </row>
    <row r="75" spans="1:8" ht="34.5" customHeight="1">
      <c r="A75" s="34">
        <v>5</v>
      </c>
      <c r="B75" s="56" t="s">
        <v>229</v>
      </c>
      <c r="C75" s="57" t="s">
        <v>224</v>
      </c>
      <c r="D75" s="57" t="s">
        <v>491</v>
      </c>
      <c r="E75" s="57" t="s">
        <v>149</v>
      </c>
      <c r="F75" s="57" t="s">
        <v>131</v>
      </c>
      <c r="G75" s="57" t="s">
        <v>228</v>
      </c>
      <c r="H75" s="58">
        <v>302734.21</v>
      </c>
    </row>
    <row r="76" spans="1:8" ht="45.75" customHeight="1">
      <c r="A76" s="34">
        <v>5</v>
      </c>
      <c r="B76" s="56" t="s">
        <v>229</v>
      </c>
      <c r="C76" s="57" t="s">
        <v>224</v>
      </c>
      <c r="D76" s="57" t="s">
        <v>230</v>
      </c>
      <c r="E76" s="57" t="s">
        <v>149</v>
      </c>
      <c r="F76" s="57" t="s">
        <v>131</v>
      </c>
      <c r="G76" s="57" t="s">
        <v>228</v>
      </c>
      <c r="H76" s="58">
        <v>2308160.18</v>
      </c>
    </row>
    <row r="77" spans="1:8" ht="45.75" customHeight="1">
      <c r="A77" s="34"/>
      <c r="B77" s="56" t="s">
        <v>492</v>
      </c>
      <c r="C77" s="57" t="s">
        <v>224</v>
      </c>
      <c r="D77" s="57" t="s">
        <v>444</v>
      </c>
      <c r="E77" s="57" t="s">
        <v>149</v>
      </c>
      <c r="F77" s="57" t="s">
        <v>131</v>
      </c>
      <c r="G77" s="57" t="s">
        <v>228</v>
      </c>
      <c r="H77" s="58">
        <v>444365.5</v>
      </c>
    </row>
    <row r="78" spans="1:8" ht="22.5" customHeight="1">
      <c r="A78" s="34">
        <v>6</v>
      </c>
      <c r="B78" s="56" t="s">
        <v>494</v>
      </c>
      <c r="C78" s="57" t="s">
        <v>224</v>
      </c>
      <c r="D78" s="57" t="s">
        <v>493</v>
      </c>
      <c r="E78" s="57" t="s">
        <v>149</v>
      </c>
      <c r="F78" s="57" t="s">
        <v>131</v>
      </c>
      <c r="G78" s="57" t="s">
        <v>253</v>
      </c>
      <c r="H78" s="58">
        <v>193366.75</v>
      </c>
    </row>
    <row r="79" spans="1:8" ht="23.25" customHeight="1">
      <c r="A79" s="34"/>
      <c r="B79" s="56" t="s">
        <v>496</v>
      </c>
      <c r="C79" s="57" t="s">
        <v>224</v>
      </c>
      <c r="D79" s="57" t="s">
        <v>495</v>
      </c>
      <c r="E79" s="57" t="s">
        <v>149</v>
      </c>
      <c r="F79" s="57" t="s">
        <v>131</v>
      </c>
      <c r="G79" s="57" t="s">
        <v>231</v>
      </c>
      <c r="H79" s="58">
        <v>750366.6</v>
      </c>
    </row>
    <row r="80" spans="1:8" ht="21.75" customHeight="1">
      <c r="A80" s="34">
        <v>7</v>
      </c>
      <c r="B80" s="56" t="s">
        <v>499</v>
      </c>
      <c r="C80" s="57" t="s">
        <v>224</v>
      </c>
      <c r="D80" s="57" t="s">
        <v>497</v>
      </c>
      <c r="E80" s="57" t="s">
        <v>149</v>
      </c>
      <c r="F80" s="57" t="s">
        <v>131</v>
      </c>
      <c r="G80" s="57" t="s">
        <v>498</v>
      </c>
      <c r="H80" s="58">
        <v>13500</v>
      </c>
    </row>
    <row r="81" spans="1:8" ht="12.75" hidden="1">
      <c r="A81" s="34">
        <v>8</v>
      </c>
      <c r="B81" s="56" t="s">
        <v>181</v>
      </c>
      <c r="C81" s="57" t="s">
        <v>224</v>
      </c>
      <c r="D81" s="57" t="s">
        <v>232</v>
      </c>
      <c r="E81" s="57" t="s">
        <v>149</v>
      </c>
      <c r="F81" s="57" t="s">
        <v>131</v>
      </c>
      <c r="G81" s="57" t="s">
        <v>233</v>
      </c>
      <c r="H81" s="58"/>
    </row>
    <row r="82" spans="1:8" ht="12.75">
      <c r="A82" s="34">
        <v>9</v>
      </c>
      <c r="B82" s="56" t="s">
        <v>181</v>
      </c>
      <c r="C82" s="57" t="s">
        <v>224</v>
      </c>
      <c r="D82" s="57" t="s">
        <v>232</v>
      </c>
      <c r="E82" s="57" t="s">
        <v>149</v>
      </c>
      <c r="F82" s="57" t="s">
        <v>131</v>
      </c>
      <c r="G82" s="57" t="s">
        <v>233</v>
      </c>
      <c r="H82" s="58">
        <v>2033</v>
      </c>
    </row>
    <row r="83" spans="1:8" ht="12.75" hidden="1">
      <c r="A83" s="34"/>
      <c r="B83" s="56" t="s">
        <v>393</v>
      </c>
      <c r="C83" s="57" t="s">
        <v>224</v>
      </c>
      <c r="D83" s="57" t="s">
        <v>392</v>
      </c>
      <c r="E83" s="57" t="s">
        <v>149</v>
      </c>
      <c r="F83" s="57" t="s">
        <v>419</v>
      </c>
      <c r="G83" s="57" t="s">
        <v>238</v>
      </c>
      <c r="H83" s="58"/>
    </row>
    <row r="84" spans="1:8" ht="12.75">
      <c r="A84" s="34"/>
      <c r="B84" s="56" t="s">
        <v>500</v>
      </c>
      <c r="C84" s="57" t="s">
        <v>224</v>
      </c>
      <c r="D84" s="57" t="s">
        <v>234</v>
      </c>
      <c r="E84" s="57" t="s">
        <v>149</v>
      </c>
      <c r="F84" s="57" t="s">
        <v>131</v>
      </c>
      <c r="G84" s="57" t="s">
        <v>233</v>
      </c>
      <c r="H84" s="58">
        <v>37306.8</v>
      </c>
    </row>
    <row r="85" spans="1:8" ht="22.5">
      <c r="A85" s="34">
        <v>59</v>
      </c>
      <c r="B85" s="56" t="s">
        <v>235</v>
      </c>
      <c r="C85" s="57" t="s">
        <v>236</v>
      </c>
      <c r="D85" s="57" t="s">
        <v>237</v>
      </c>
      <c r="E85" s="57" t="s">
        <v>149</v>
      </c>
      <c r="F85" s="57" t="s">
        <v>131</v>
      </c>
      <c r="G85" s="57" t="s">
        <v>238</v>
      </c>
      <c r="H85" s="58">
        <v>27827999</v>
      </c>
    </row>
    <row r="86" spans="1:8" ht="22.5" hidden="1">
      <c r="A86" s="34">
        <v>59</v>
      </c>
      <c r="B86" s="56" t="s">
        <v>235</v>
      </c>
      <c r="C86" s="57" t="s">
        <v>224</v>
      </c>
      <c r="D86" s="57" t="s">
        <v>237</v>
      </c>
      <c r="E86" s="57" t="s">
        <v>149</v>
      </c>
      <c r="F86" s="57" t="s">
        <v>131</v>
      </c>
      <c r="G86" s="57" t="s">
        <v>238</v>
      </c>
      <c r="H86" s="58"/>
    </row>
    <row r="87" spans="1:8" ht="33.75" hidden="1">
      <c r="A87" s="34">
        <v>60</v>
      </c>
      <c r="B87" s="56" t="s">
        <v>301</v>
      </c>
      <c r="C87" s="57" t="s">
        <v>236</v>
      </c>
      <c r="D87" s="57" t="s">
        <v>239</v>
      </c>
      <c r="E87" s="57" t="s">
        <v>149</v>
      </c>
      <c r="F87" s="57" t="s">
        <v>131</v>
      </c>
      <c r="G87" s="57" t="s">
        <v>238</v>
      </c>
      <c r="H87" s="58"/>
    </row>
    <row r="88" spans="1:8" ht="12.75" hidden="1">
      <c r="A88" s="34">
        <v>10</v>
      </c>
      <c r="B88" s="56" t="s">
        <v>240</v>
      </c>
      <c r="C88" s="57" t="s">
        <v>224</v>
      </c>
      <c r="D88" s="57" t="s">
        <v>241</v>
      </c>
      <c r="E88" s="57" t="s">
        <v>149</v>
      </c>
      <c r="F88" s="57" t="s">
        <v>131</v>
      </c>
      <c r="G88" s="57" t="s">
        <v>238</v>
      </c>
      <c r="H88" s="58"/>
    </row>
    <row r="89" spans="1:8" ht="22.5" hidden="1">
      <c r="A89" s="34">
        <v>11</v>
      </c>
      <c r="B89" s="56" t="s">
        <v>242</v>
      </c>
      <c r="C89" s="57" t="s">
        <v>224</v>
      </c>
      <c r="D89" s="57" t="s">
        <v>243</v>
      </c>
      <c r="E89" s="57" t="s">
        <v>149</v>
      </c>
      <c r="F89" s="57" t="s">
        <v>244</v>
      </c>
      <c r="G89" s="57" t="s">
        <v>238</v>
      </c>
      <c r="H89" s="58">
        <v>0</v>
      </c>
    </row>
    <row r="90" spans="1:8" ht="22.5" hidden="1">
      <c r="A90" s="34">
        <v>12</v>
      </c>
      <c r="B90" s="56" t="s">
        <v>184</v>
      </c>
      <c r="C90" s="57" t="s">
        <v>224</v>
      </c>
      <c r="D90" s="57" t="s">
        <v>245</v>
      </c>
      <c r="E90" s="57" t="s">
        <v>149</v>
      </c>
      <c r="F90" s="57" t="s">
        <v>131</v>
      </c>
      <c r="G90" s="57" t="s">
        <v>238</v>
      </c>
      <c r="H90" s="58"/>
    </row>
    <row r="91" spans="1:8" ht="35.25" customHeight="1" hidden="1">
      <c r="A91" s="34">
        <v>13</v>
      </c>
      <c r="B91" s="56" t="s">
        <v>445</v>
      </c>
      <c r="C91" s="57" t="s">
        <v>224</v>
      </c>
      <c r="D91" s="57" t="s">
        <v>246</v>
      </c>
      <c r="E91" s="57" t="s">
        <v>149</v>
      </c>
      <c r="F91" s="57" t="s">
        <v>131</v>
      </c>
      <c r="G91" s="57" t="s">
        <v>238</v>
      </c>
      <c r="H91" s="58"/>
    </row>
    <row r="92" spans="1:8" ht="46.5" customHeight="1" hidden="1">
      <c r="A92" s="34">
        <v>13</v>
      </c>
      <c r="B92" s="56" t="s">
        <v>420</v>
      </c>
      <c r="C92" s="57" t="s">
        <v>224</v>
      </c>
      <c r="D92" s="57" t="s">
        <v>246</v>
      </c>
      <c r="E92" s="57" t="s">
        <v>149</v>
      </c>
      <c r="F92" s="57" t="s">
        <v>421</v>
      </c>
      <c r="G92" s="57" t="s">
        <v>238</v>
      </c>
      <c r="H92" s="58"/>
    </row>
    <row r="93" spans="1:8" ht="33.75" hidden="1">
      <c r="A93" s="34">
        <v>14</v>
      </c>
      <c r="B93" s="56" t="s">
        <v>247</v>
      </c>
      <c r="C93" s="57" t="s">
        <v>224</v>
      </c>
      <c r="D93" s="57" t="s">
        <v>248</v>
      </c>
      <c r="E93" s="57" t="s">
        <v>149</v>
      </c>
      <c r="F93" s="57" t="s">
        <v>394</v>
      </c>
      <c r="G93" s="57" t="s">
        <v>238</v>
      </c>
      <c r="H93" s="58"/>
    </row>
    <row r="94" spans="1:8" ht="56.25" hidden="1">
      <c r="A94" s="34">
        <v>14</v>
      </c>
      <c r="B94" s="56" t="s">
        <v>422</v>
      </c>
      <c r="C94" s="57" t="s">
        <v>224</v>
      </c>
      <c r="D94" s="57" t="s">
        <v>248</v>
      </c>
      <c r="E94" s="57" t="s">
        <v>149</v>
      </c>
      <c r="F94" s="57" t="s">
        <v>423</v>
      </c>
      <c r="G94" s="57" t="s">
        <v>238</v>
      </c>
      <c r="H94" s="58"/>
    </row>
    <row r="95" spans="1:8" ht="12.75" hidden="1">
      <c r="A95" s="34">
        <v>15</v>
      </c>
      <c r="B95" s="56" t="s">
        <v>249</v>
      </c>
      <c r="C95" s="57" t="s">
        <v>224</v>
      </c>
      <c r="D95" s="57" t="s">
        <v>250</v>
      </c>
      <c r="E95" s="57" t="s">
        <v>149</v>
      </c>
      <c r="F95" s="57" t="s">
        <v>131</v>
      </c>
      <c r="G95" s="57" t="s">
        <v>238</v>
      </c>
      <c r="H95" s="58"/>
    </row>
    <row r="96" spans="1:8" ht="33.75">
      <c r="A96" s="34">
        <v>15</v>
      </c>
      <c r="B96" s="56" t="s">
        <v>502</v>
      </c>
      <c r="C96" s="57" t="s">
        <v>224</v>
      </c>
      <c r="D96" s="57" t="s">
        <v>243</v>
      </c>
      <c r="E96" s="57" t="s">
        <v>149</v>
      </c>
      <c r="F96" s="57" t="s">
        <v>501</v>
      </c>
      <c r="G96" s="57" t="s">
        <v>238</v>
      </c>
      <c r="H96" s="58">
        <v>2741110</v>
      </c>
    </row>
    <row r="97" spans="1:8" ht="22.5">
      <c r="A97" s="34">
        <v>15</v>
      </c>
      <c r="B97" s="56" t="s">
        <v>184</v>
      </c>
      <c r="C97" s="57" t="s">
        <v>224</v>
      </c>
      <c r="D97" s="57" t="s">
        <v>245</v>
      </c>
      <c r="E97" s="57" t="s">
        <v>149</v>
      </c>
      <c r="F97" s="57" t="s">
        <v>131</v>
      </c>
      <c r="G97" s="57" t="s">
        <v>238</v>
      </c>
      <c r="H97" s="58">
        <v>412174.79</v>
      </c>
    </row>
    <row r="98" spans="1:8" ht="45">
      <c r="A98" s="34">
        <v>15</v>
      </c>
      <c r="B98" s="56" t="s">
        <v>503</v>
      </c>
      <c r="C98" s="57" t="s">
        <v>224</v>
      </c>
      <c r="D98" s="57" t="s">
        <v>246</v>
      </c>
      <c r="E98" s="57" t="s">
        <v>149</v>
      </c>
      <c r="F98" s="57" t="s">
        <v>131</v>
      </c>
      <c r="G98" s="57" t="s">
        <v>238</v>
      </c>
      <c r="H98" s="58">
        <v>1337842</v>
      </c>
    </row>
    <row r="99" spans="1:8" ht="33.75">
      <c r="A99" s="34">
        <v>15</v>
      </c>
      <c r="B99" s="56" t="s">
        <v>504</v>
      </c>
      <c r="C99" s="57" t="s">
        <v>224</v>
      </c>
      <c r="D99" s="57" t="s">
        <v>250</v>
      </c>
      <c r="E99" s="57" t="s">
        <v>149</v>
      </c>
      <c r="F99" s="57" t="s">
        <v>446</v>
      </c>
      <c r="G99" s="57" t="s">
        <v>238</v>
      </c>
      <c r="H99" s="58">
        <v>2370672</v>
      </c>
    </row>
    <row r="100" spans="1:8" ht="12.75" hidden="1">
      <c r="A100" s="34">
        <v>16</v>
      </c>
      <c r="B100" s="56" t="s">
        <v>187</v>
      </c>
      <c r="C100" s="57" t="s">
        <v>224</v>
      </c>
      <c r="D100" s="57" t="s">
        <v>251</v>
      </c>
      <c r="E100" s="57" t="s">
        <v>149</v>
      </c>
      <c r="F100" s="57" t="s">
        <v>131</v>
      </c>
      <c r="G100" s="57" t="s">
        <v>238</v>
      </c>
      <c r="H100" s="58">
        <v>0</v>
      </c>
    </row>
    <row r="101" spans="1:8" ht="12.75">
      <c r="A101" s="34">
        <v>17</v>
      </c>
      <c r="B101" s="56" t="s">
        <v>249</v>
      </c>
      <c r="C101" s="57" t="s">
        <v>224</v>
      </c>
      <c r="D101" s="57" t="s">
        <v>250</v>
      </c>
      <c r="E101" s="57" t="s">
        <v>149</v>
      </c>
      <c r="F101" s="57" t="s">
        <v>448</v>
      </c>
      <c r="G101" s="57" t="s">
        <v>238</v>
      </c>
      <c r="H101" s="58">
        <v>127917.82</v>
      </c>
    </row>
    <row r="102" spans="1:8" ht="22.5" hidden="1">
      <c r="A102" s="34">
        <v>18</v>
      </c>
      <c r="B102" s="56" t="s">
        <v>191</v>
      </c>
      <c r="C102" s="57" t="s">
        <v>224</v>
      </c>
      <c r="D102" s="57" t="s">
        <v>252</v>
      </c>
      <c r="E102" s="57" t="s">
        <v>149</v>
      </c>
      <c r="F102" s="57" t="s">
        <v>131</v>
      </c>
      <c r="G102" s="57" t="s">
        <v>253</v>
      </c>
      <c r="H102" s="58"/>
    </row>
    <row r="103" spans="1:8" ht="21" customHeight="1" hidden="1">
      <c r="A103" s="34">
        <v>19</v>
      </c>
      <c r="B103" s="56" t="s">
        <v>191</v>
      </c>
      <c r="C103" s="64" t="s">
        <v>224</v>
      </c>
      <c r="D103" s="64" t="s">
        <v>252</v>
      </c>
      <c r="E103" s="64" t="s">
        <v>149</v>
      </c>
      <c r="F103" s="64" t="s">
        <v>131</v>
      </c>
      <c r="G103" s="64" t="s">
        <v>238</v>
      </c>
      <c r="H103" s="65">
        <v>0</v>
      </c>
    </row>
    <row r="104" spans="1:8" ht="21" customHeight="1" hidden="1">
      <c r="A104" s="34">
        <v>20</v>
      </c>
      <c r="B104" s="56" t="s">
        <v>254</v>
      </c>
      <c r="C104" s="64" t="s">
        <v>224</v>
      </c>
      <c r="D104" s="64" t="s">
        <v>255</v>
      </c>
      <c r="E104" s="64" t="s">
        <v>149</v>
      </c>
      <c r="F104" s="64" t="s">
        <v>131</v>
      </c>
      <c r="G104" s="64" t="s">
        <v>238</v>
      </c>
      <c r="H104" s="65">
        <v>0</v>
      </c>
    </row>
    <row r="105" spans="2:8" ht="12.75">
      <c r="B105" s="56" t="s">
        <v>187</v>
      </c>
      <c r="C105" s="57" t="s">
        <v>224</v>
      </c>
      <c r="D105" s="57" t="s">
        <v>251</v>
      </c>
      <c r="E105" s="57" t="s">
        <v>149</v>
      </c>
      <c r="F105" s="57" t="s">
        <v>131</v>
      </c>
      <c r="G105" s="57" t="s">
        <v>233</v>
      </c>
      <c r="H105" s="58">
        <v>259911</v>
      </c>
    </row>
    <row r="106" spans="2:8" ht="22.5">
      <c r="B106" s="56" t="s">
        <v>505</v>
      </c>
      <c r="C106" s="57" t="s">
        <v>224</v>
      </c>
      <c r="D106" s="57" t="s">
        <v>506</v>
      </c>
      <c r="E106" s="57" t="s">
        <v>149</v>
      </c>
      <c r="F106" s="57" t="s">
        <v>131</v>
      </c>
      <c r="G106" s="57" t="s">
        <v>233</v>
      </c>
      <c r="H106" s="58">
        <v>2400000</v>
      </c>
    </row>
    <row r="107" spans="2:8" ht="22.5" customHeight="1">
      <c r="B107" s="56" t="s">
        <v>399</v>
      </c>
      <c r="C107" s="57" t="s">
        <v>224</v>
      </c>
      <c r="D107" s="57" t="s">
        <v>507</v>
      </c>
      <c r="E107" s="57" t="s">
        <v>149</v>
      </c>
      <c r="F107" s="57" t="s">
        <v>508</v>
      </c>
      <c r="G107" s="57" t="s">
        <v>238</v>
      </c>
      <c r="H107" s="58">
        <v>-20</v>
      </c>
    </row>
    <row r="108" spans="2:8" ht="36.75" customHeight="1">
      <c r="B108" s="56" t="s">
        <v>510</v>
      </c>
      <c r="C108" s="57" t="s">
        <v>224</v>
      </c>
      <c r="D108" s="57" t="s">
        <v>507</v>
      </c>
      <c r="E108" s="57" t="s">
        <v>149</v>
      </c>
      <c r="F108" s="57" t="s">
        <v>509</v>
      </c>
      <c r="G108" s="57" t="s">
        <v>238</v>
      </c>
      <c r="H108" s="58">
        <v>-290.03</v>
      </c>
    </row>
    <row r="109" spans="2:8" ht="21.75" customHeight="1">
      <c r="B109" s="56" t="s">
        <v>512</v>
      </c>
      <c r="C109" s="57" t="s">
        <v>224</v>
      </c>
      <c r="D109" s="57" t="s">
        <v>507</v>
      </c>
      <c r="E109" s="57" t="s">
        <v>149</v>
      </c>
      <c r="F109" s="57" t="s">
        <v>511</v>
      </c>
      <c r="G109" s="57" t="s">
        <v>238</v>
      </c>
      <c r="H109" s="58">
        <v>-83890.49</v>
      </c>
    </row>
    <row r="110" ht="15" customHeight="1">
      <c r="B110" s="38"/>
    </row>
    <row r="111" ht="15" customHeight="1">
      <c r="B111" s="38"/>
    </row>
  </sheetData>
  <sheetProtection/>
  <mergeCells count="19">
    <mergeCell ref="A45:A47"/>
    <mergeCell ref="B45:B47"/>
    <mergeCell ref="C45:C47"/>
    <mergeCell ref="D45:E47"/>
    <mergeCell ref="G1:H1"/>
    <mergeCell ref="A2:H2"/>
    <mergeCell ref="A3:H3"/>
    <mergeCell ref="A4:A6"/>
    <mergeCell ref="B4:B6"/>
    <mergeCell ref="H4:H6"/>
    <mergeCell ref="H45:H47"/>
    <mergeCell ref="C4:C6"/>
    <mergeCell ref="D4:E6"/>
    <mergeCell ref="F4:F6"/>
    <mergeCell ref="G4:G6"/>
    <mergeCell ref="D48:E48"/>
    <mergeCell ref="D7:E7"/>
    <mergeCell ref="F45:F47"/>
    <mergeCell ref="G45:G47"/>
  </mergeCells>
  <printOptions/>
  <pageMargins left="0.5905511811023623" right="0.2755905511811024" top="0.4724409448818898" bottom="0.4330708661417323" header="0.1968503937007874" footer="0.2362204724409449"/>
  <pageSetup horizontalDpi="600" verticalDpi="600" orientation="portrait" paperSize="9" scale="80" r:id="rId1"/>
  <headerFooter alignWithMargins="0">
    <oddFooter>&amp;CСтраница &amp;P из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view="pageBreakPreview" zoomScaleSheetLayoutView="100" zoomScalePageLayoutView="0" workbookViewId="0" topLeftCell="A51">
      <selection activeCell="L15" sqref="L15"/>
    </sheetView>
  </sheetViews>
  <sheetFormatPr defaultColWidth="9.00390625" defaultRowHeight="12.75"/>
  <cols>
    <col min="1" max="1" width="55.125" style="1" customWidth="1"/>
    <col min="2" max="2" width="2.125" style="1" customWidth="1"/>
    <col min="3" max="3" width="2.375" style="1" customWidth="1"/>
    <col min="4" max="4" width="3.00390625" style="1" customWidth="1"/>
    <col min="5" max="5" width="3.625" style="1" customWidth="1"/>
    <col min="6" max="6" width="9.125" style="1" customWidth="1"/>
    <col min="7" max="8" width="7.75390625" style="1" customWidth="1"/>
    <col min="9" max="9" width="13.00390625" style="1" customWidth="1"/>
    <col min="10" max="10" width="9.125" style="1" customWidth="1"/>
    <col min="11" max="11" width="10.875" style="1" bestFit="1" customWidth="1"/>
    <col min="12" max="16384" width="9.125" style="1" customWidth="1"/>
  </cols>
  <sheetData>
    <row r="1" spans="1:9" ht="48.75" customHeight="1">
      <c r="A1" s="25"/>
      <c r="B1" s="25"/>
      <c r="C1" s="25"/>
      <c r="D1" s="25"/>
      <c r="E1" s="25"/>
      <c r="F1" s="25"/>
      <c r="G1" s="139" t="s">
        <v>513</v>
      </c>
      <c r="H1" s="139"/>
      <c r="I1" s="139"/>
    </row>
    <row r="2" spans="1:9" ht="42.75" customHeight="1">
      <c r="A2" s="140" t="s">
        <v>514</v>
      </c>
      <c r="B2" s="140"/>
      <c r="C2" s="140"/>
      <c r="D2" s="140"/>
      <c r="E2" s="140"/>
      <c r="F2" s="140"/>
      <c r="G2" s="140"/>
      <c r="H2" s="140"/>
      <c r="I2" s="140"/>
    </row>
    <row r="3" spans="1:9" ht="13.5" customHeight="1" thickBot="1">
      <c r="A3" s="141"/>
      <c r="B3" s="141"/>
      <c r="C3" s="141"/>
      <c r="D3" s="141"/>
      <c r="E3" s="141"/>
      <c r="F3" s="141"/>
      <c r="G3" s="141"/>
      <c r="H3" s="141"/>
      <c r="I3" s="1" t="s">
        <v>302</v>
      </c>
    </row>
    <row r="4" spans="1:9" ht="60" customHeight="1" thickBot="1">
      <c r="A4" s="39" t="s">
        <v>256</v>
      </c>
      <c r="B4" s="130" t="s">
        <v>257</v>
      </c>
      <c r="C4" s="148"/>
      <c r="D4" s="148"/>
      <c r="E4" s="148"/>
      <c r="F4" s="131"/>
      <c r="G4" s="40" t="s">
        <v>258</v>
      </c>
      <c r="H4" s="40" t="s">
        <v>197</v>
      </c>
      <c r="I4" s="27" t="s">
        <v>198</v>
      </c>
    </row>
    <row r="5" spans="1:9" ht="15.75" customHeight="1" thickBot="1">
      <c r="A5" s="29">
        <v>1</v>
      </c>
      <c r="B5" s="130">
        <v>2</v>
      </c>
      <c r="C5" s="148"/>
      <c r="D5" s="148"/>
      <c r="E5" s="148"/>
      <c r="F5" s="131"/>
      <c r="G5" s="31">
        <v>3</v>
      </c>
      <c r="H5" s="31">
        <v>4</v>
      </c>
      <c r="I5" s="31">
        <v>5</v>
      </c>
    </row>
    <row r="6" spans="1:9" ht="12.75">
      <c r="A6" s="33" t="s">
        <v>199</v>
      </c>
      <c r="I6" s="112">
        <f>I7+I132</f>
        <v>69265717.72</v>
      </c>
    </row>
    <row r="7" spans="1:9" s="44" customFormat="1" ht="12.75">
      <c r="A7" s="68" t="s">
        <v>259</v>
      </c>
      <c r="B7" s="69" t="s">
        <v>260</v>
      </c>
      <c r="C7" s="69" t="s">
        <v>130</v>
      </c>
      <c r="D7" s="69" t="s">
        <v>130</v>
      </c>
      <c r="E7" s="69" t="s">
        <v>128</v>
      </c>
      <c r="F7" s="69" t="s">
        <v>130</v>
      </c>
      <c r="G7" s="69" t="s">
        <v>261</v>
      </c>
      <c r="H7" s="69" t="s">
        <v>261</v>
      </c>
      <c r="I7" s="113">
        <f>I8+I37+I69+I95+I100+I110+I115+I119+I122</f>
        <v>31872291.630000003</v>
      </c>
    </row>
    <row r="8" spans="1:9" ht="14.25" customHeight="1">
      <c r="A8" s="56" t="s">
        <v>166</v>
      </c>
      <c r="B8" s="57" t="s">
        <v>260</v>
      </c>
      <c r="C8" s="57" t="s">
        <v>132</v>
      </c>
      <c r="D8" s="57" t="s">
        <v>130</v>
      </c>
      <c r="E8" s="57" t="s">
        <v>128</v>
      </c>
      <c r="F8" s="57" t="s">
        <v>130</v>
      </c>
      <c r="G8" s="57" t="s">
        <v>261</v>
      </c>
      <c r="H8" s="57" t="s">
        <v>203</v>
      </c>
      <c r="I8" s="114">
        <f>I9</f>
        <v>7199195.7299999995</v>
      </c>
    </row>
    <row r="9" spans="1:9" ht="13.5" customHeight="1">
      <c r="A9" s="56" t="s">
        <v>167</v>
      </c>
      <c r="B9" s="57" t="s">
        <v>260</v>
      </c>
      <c r="C9" s="57" t="s">
        <v>132</v>
      </c>
      <c r="D9" s="57" t="s">
        <v>129</v>
      </c>
      <c r="E9" s="57" t="s">
        <v>128</v>
      </c>
      <c r="F9" s="57" t="s">
        <v>132</v>
      </c>
      <c r="G9" s="57" t="s">
        <v>261</v>
      </c>
      <c r="H9" s="57" t="s">
        <v>203</v>
      </c>
      <c r="I9" s="114">
        <f>I10+I14+I17</f>
        <v>7199195.7299999995</v>
      </c>
    </row>
    <row r="10" spans="1:9" ht="36" customHeight="1">
      <c r="A10" s="56" t="s">
        <v>168</v>
      </c>
      <c r="B10" s="57" t="s">
        <v>260</v>
      </c>
      <c r="C10" s="57" t="s">
        <v>132</v>
      </c>
      <c r="D10" s="57" t="s">
        <v>129</v>
      </c>
      <c r="E10" s="57" t="s">
        <v>262</v>
      </c>
      <c r="F10" s="57" t="s">
        <v>132</v>
      </c>
      <c r="G10" s="57" t="s">
        <v>261</v>
      </c>
      <c r="H10" s="57" t="s">
        <v>203</v>
      </c>
      <c r="I10" s="114">
        <f>I11+I12+I13</f>
        <v>7151767.1</v>
      </c>
    </row>
    <row r="11" spans="1:9" ht="27" customHeight="1">
      <c r="A11" s="56" t="s">
        <v>292</v>
      </c>
      <c r="B11" s="57" t="s">
        <v>260</v>
      </c>
      <c r="C11" s="57" t="s">
        <v>132</v>
      </c>
      <c r="D11" s="57" t="s">
        <v>129</v>
      </c>
      <c r="E11" s="57" t="s">
        <v>262</v>
      </c>
      <c r="F11" s="57" t="s">
        <v>132</v>
      </c>
      <c r="G11" s="57" t="s">
        <v>204</v>
      </c>
      <c r="H11" s="57" t="s">
        <v>203</v>
      </c>
      <c r="I11" s="114">
        <f>'Доходы прил 1'!H10</f>
        <v>7144195.17</v>
      </c>
    </row>
    <row r="12" spans="1:11" ht="13.5" customHeight="1">
      <c r="A12" s="56" t="s">
        <v>517</v>
      </c>
      <c r="B12" s="57" t="s">
        <v>260</v>
      </c>
      <c r="C12" s="57" t="s">
        <v>132</v>
      </c>
      <c r="D12" s="57" t="s">
        <v>129</v>
      </c>
      <c r="E12" s="57" t="s">
        <v>262</v>
      </c>
      <c r="F12" s="57" t="s">
        <v>132</v>
      </c>
      <c r="G12" s="57" t="s">
        <v>206</v>
      </c>
      <c r="H12" s="57" t="s">
        <v>203</v>
      </c>
      <c r="I12" s="114">
        <f>'Доходы прил 1'!H11</f>
        <v>1210</v>
      </c>
      <c r="K12" s="116"/>
    </row>
    <row r="13" spans="1:9" ht="13.5" customHeight="1">
      <c r="A13" s="56" t="s">
        <v>295</v>
      </c>
      <c r="B13" s="57" t="s">
        <v>260</v>
      </c>
      <c r="C13" s="57" t="s">
        <v>132</v>
      </c>
      <c r="D13" s="57" t="s">
        <v>129</v>
      </c>
      <c r="E13" s="57" t="s">
        <v>262</v>
      </c>
      <c r="F13" s="57" t="s">
        <v>132</v>
      </c>
      <c r="G13" s="57" t="s">
        <v>207</v>
      </c>
      <c r="H13" s="57" t="s">
        <v>203</v>
      </c>
      <c r="I13" s="114">
        <f>'Доходы прил 1'!H12</f>
        <v>6361.93</v>
      </c>
    </row>
    <row r="14" spans="1:9" ht="52.5" customHeight="1">
      <c r="A14" s="56" t="s">
        <v>518</v>
      </c>
      <c r="B14" s="57" t="s">
        <v>260</v>
      </c>
      <c r="C14" s="57" t="s">
        <v>132</v>
      </c>
      <c r="D14" s="57" t="s">
        <v>129</v>
      </c>
      <c r="E14" s="57" t="s">
        <v>268</v>
      </c>
      <c r="F14" s="57" t="s">
        <v>132</v>
      </c>
      <c r="G14" s="57" t="s">
        <v>261</v>
      </c>
      <c r="H14" s="57" t="s">
        <v>203</v>
      </c>
      <c r="I14" s="114">
        <f>SUM(I15:I16)</f>
        <v>30301.39</v>
      </c>
    </row>
    <row r="15" spans="1:9" ht="24.75" customHeight="1">
      <c r="A15" s="56" t="s">
        <v>292</v>
      </c>
      <c r="B15" s="57" t="s">
        <v>260</v>
      </c>
      <c r="C15" s="57" t="s">
        <v>132</v>
      </c>
      <c r="D15" s="57" t="s">
        <v>129</v>
      </c>
      <c r="E15" s="57" t="s">
        <v>264</v>
      </c>
      <c r="F15" s="57" t="s">
        <v>132</v>
      </c>
      <c r="G15" s="57" t="s">
        <v>204</v>
      </c>
      <c r="H15" s="57" t="s">
        <v>203</v>
      </c>
      <c r="I15" s="114">
        <f>'Доходы прил 1'!H13</f>
        <v>30214.35</v>
      </c>
    </row>
    <row r="16" spans="1:9" ht="15" customHeight="1">
      <c r="A16" s="56" t="s">
        <v>293</v>
      </c>
      <c r="B16" s="57" t="s">
        <v>260</v>
      </c>
      <c r="C16" s="57" t="s">
        <v>132</v>
      </c>
      <c r="D16" s="57" t="s">
        <v>129</v>
      </c>
      <c r="E16" s="57" t="s">
        <v>264</v>
      </c>
      <c r="F16" s="57" t="s">
        <v>132</v>
      </c>
      <c r="G16" s="57" t="s">
        <v>205</v>
      </c>
      <c r="H16" s="57" t="s">
        <v>203</v>
      </c>
      <c r="I16" s="114">
        <f>'Доходы прил 1'!H14</f>
        <v>87.04</v>
      </c>
    </row>
    <row r="17" spans="1:9" ht="21.75" customHeight="1">
      <c r="A17" s="56" t="s">
        <v>482</v>
      </c>
      <c r="B17" s="57" t="s">
        <v>260</v>
      </c>
      <c r="C17" s="57" t="s">
        <v>132</v>
      </c>
      <c r="D17" s="57" t="s">
        <v>129</v>
      </c>
      <c r="E17" s="57" t="s">
        <v>266</v>
      </c>
      <c r="F17" s="57" t="s">
        <v>132</v>
      </c>
      <c r="G17" s="57"/>
      <c r="H17" s="57" t="s">
        <v>203</v>
      </c>
      <c r="I17" s="114">
        <f>SUM(I18:I20)</f>
        <v>17127.24</v>
      </c>
    </row>
    <row r="18" spans="1:9" ht="24" customHeight="1">
      <c r="A18" s="56" t="s">
        <v>292</v>
      </c>
      <c r="B18" s="57" t="s">
        <v>260</v>
      </c>
      <c r="C18" s="57" t="s">
        <v>132</v>
      </c>
      <c r="D18" s="57" t="s">
        <v>129</v>
      </c>
      <c r="E18" s="57" t="s">
        <v>266</v>
      </c>
      <c r="F18" s="57" t="s">
        <v>132</v>
      </c>
      <c r="G18" s="57" t="s">
        <v>204</v>
      </c>
      <c r="H18" s="57" t="s">
        <v>203</v>
      </c>
      <c r="I18" s="114">
        <f>'Доходы прил 1'!H15</f>
        <v>17027.2</v>
      </c>
    </row>
    <row r="19" spans="1:9" ht="15" customHeight="1">
      <c r="A19" s="56" t="s">
        <v>293</v>
      </c>
      <c r="B19" s="57" t="s">
        <v>260</v>
      </c>
      <c r="C19" s="57" t="s">
        <v>132</v>
      </c>
      <c r="D19" s="57" t="s">
        <v>129</v>
      </c>
      <c r="E19" s="57" t="s">
        <v>266</v>
      </c>
      <c r="F19" s="57" t="s">
        <v>132</v>
      </c>
      <c r="G19" s="57" t="s">
        <v>205</v>
      </c>
      <c r="H19" s="57" t="s">
        <v>203</v>
      </c>
      <c r="I19" s="114">
        <f>'Доходы прил 1'!H16</f>
        <v>0.04</v>
      </c>
    </row>
    <row r="20" spans="1:9" ht="26.25" customHeight="1">
      <c r="A20" s="56" t="s">
        <v>517</v>
      </c>
      <c r="B20" s="57" t="s">
        <v>260</v>
      </c>
      <c r="C20" s="57" t="s">
        <v>132</v>
      </c>
      <c r="D20" s="57" t="s">
        <v>129</v>
      </c>
      <c r="E20" s="57" t="s">
        <v>266</v>
      </c>
      <c r="F20" s="57" t="s">
        <v>132</v>
      </c>
      <c r="G20" s="57" t="s">
        <v>206</v>
      </c>
      <c r="H20" s="57" t="s">
        <v>203</v>
      </c>
      <c r="I20" s="114">
        <f>'Доходы прил 1'!H18</f>
        <v>100</v>
      </c>
    </row>
    <row r="21" spans="1:9" ht="25.5" customHeight="1" hidden="1">
      <c r="A21" s="56" t="s">
        <v>292</v>
      </c>
      <c r="B21" s="57" t="s">
        <v>260</v>
      </c>
      <c r="C21" s="57" t="s">
        <v>132</v>
      </c>
      <c r="D21" s="57" t="s">
        <v>129</v>
      </c>
      <c r="E21" s="57" t="s">
        <v>265</v>
      </c>
      <c r="F21" s="57" t="s">
        <v>132</v>
      </c>
      <c r="G21" s="57" t="s">
        <v>204</v>
      </c>
      <c r="H21" s="57" t="s">
        <v>203</v>
      </c>
      <c r="I21" s="114">
        <f>'Доходы прил 1'!H19</f>
        <v>0</v>
      </c>
    </row>
    <row r="22" spans="1:9" ht="18" customHeight="1" hidden="1">
      <c r="A22" s="56" t="s">
        <v>293</v>
      </c>
      <c r="B22" s="57" t="s">
        <v>260</v>
      </c>
      <c r="C22" s="57" t="s">
        <v>132</v>
      </c>
      <c r="D22" s="57" t="s">
        <v>129</v>
      </c>
      <c r="E22" s="57" t="s">
        <v>265</v>
      </c>
      <c r="F22" s="57" t="s">
        <v>132</v>
      </c>
      <c r="G22" s="57" t="s">
        <v>205</v>
      </c>
      <c r="H22" s="57" t="s">
        <v>203</v>
      </c>
      <c r="I22" s="114">
        <f>'Доходы прил 1'!H20</f>
        <v>0</v>
      </c>
    </row>
    <row r="23" spans="1:9" ht="24" customHeight="1" hidden="1">
      <c r="A23" s="56" t="s">
        <v>294</v>
      </c>
      <c r="B23" s="57" t="s">
        <v>260</v>
      </c>
      <c r="C23" s="57" t="s">
        <v>132</v>
      </c>
      <c r="D23" s="57" t="s">
        <v>129</v>
      </c>
      <c r="E23" s="57" t="s">
        <v>265</v>
      </c>
      <c r="F23" s="57" t="s">
        <v>132</v>
      </c>
      <c r="G23" s="57" t="s">
        <v>206</v>
      </c>
      <c r="H23" s="57" t="s">
        <v>203</v>
      </c>
      <c r="I23" s="114">
        <f>'Доходы прил 1'!H22</f>
        <v>0</v>
      </c>
    </row>
    <row r="24" spans="1:9" ht="36" customHeight="1" hidden="1">
      <c r="A24" s="56" t="s">
        <v>169</v>
      </c>
      <c r="B24" s="57" t="s">
        <v>260</v>
      </c>
      <c r="C24" s="57" t="s">
        <v>132</v>
      </c>
      <c r="D24" s="57" t="s">
        <v>129</v>
      </c>
      <c r="E24" s="57" t="s">
        <v>266</v>
      </c>
      <c r="F24" s="57" t="s">
        <v>132</v>
      </c>
      <c r="G24" s="57" t="s">
        <v>261</v>
      </c>
      <c r="H24" s="57" t="s">
        <v>203</v>
      </c>
      <c r="I24" s="114" t="e">
        <f>SUM(I25:I27)</f>
        <v>#REF!</v>
      </c>
    </row>
    <row r="25" spans="1:9" ht="26.25" customHeight="1" hidden="1">
      <c r="A25" s="56" t="s">
        <v>292</v>
      </c>
      <c r="B25" s="57" t="s">
        <v>260</v>
      </c>
      <c r="C25" s="57" t="s">
        <v>132</v>
      </c>
      <c r="D25" s="57" t="s">
        <v>129</v>
      </c>
      <c r="E25" s="57" t="s">
        <v>266</v>
      </c>
      <c r="F25" s="57" t="s">
        <v>132</v>
      </c>
      <c r="G25" s="57" t="s">
        <v>204</v>
      </c>
      <c r="H25" s="57" t="s">
        <v>203</v>
      </c>
      <c r="I25" s="114" t="e">
        <f>'Доходы прил 1'!#REF!</f>
        <v>#REF!</v>
      </c>
    </row>
    <row r="26" spans="1:9" ht="26.25" customHeight="1" hidden="1">
      <c r="A26" s="56" t="s">
        <v>169</v>
      </c>
      <c r="B26" s="57" t="s">
        <v>260</v>
      </c>
      <c r="C26" s="57" t="s">
        <v>132</v>
      </c>
      <c r="D26" s="57" t="s">
        <v>129</v>
      </c>
      <c r="E26" s="57" t="s">
        <v>266</v>
      </c>
      <c r="F26" s="57" t="s">
        <v>132</v>
      </c>
      <c r="G26" s="57" t="s">
        <v>205</v>
      </c>
      <c r="H26" s="57" t="s">
        <v>203</v>
      </c>
      <c r="I26" s="114"/>
    </row>
    <row r="27" spans="1:9" ht="26.25" customHeight="1" hidden="1">
      <c r="A27" s="56" t="s">
        <v>169</v>
      </c>
      <c r="B27" s="57" t="s">
        <v>260</v>
      </c>
      <c r="C27" s="57" t="s">
        <v>132</v>
      </c>
      <c r="D27" s="57" t="s">
        <v>129</v>
      </c>
      <c r="E27" s="57" t="s">
        <v>266</v>
      </c>
      <c r="F27" s="57" t="s">
        <v>132</v>
      </c>
      <c r="G27" s="57" t="s">
        <v>206</v>
      </c>
      <c r="H27" s="57" t="s">
        <v>203</v>
      </c>
      <c r="I27" s="114"/>
    </row>
    <row r="28" spans="1:9" ht="36.75" customHeight="1" hidden="1">
      <c r="A28" s="56" t="s">
        <v>389</v>
      </c>
      <c r="B28" s="57" t="s">
        <v>260</v>
      </c>
      <c r="C28" s="57" t="s">
        <v>132</v>
      </c>
      <c r="D28" s="57" t="s">
        <v>129</v>
      </c>
      <c r="E28" s="57" t="s">
        <v>395</v>
      </c>
      <c r="F28" s="57" t="s">
        <v>132</v>
      </c>
      <c r="G28" s="57"/>
      <c r="H28" s="57" t="s">
        <v>203</v>
      </c>
      <c r="I28" s="114">
        <f>I29+I30+I31+I32</f>
        <v>0</v>
      </c>
    </row>
    <row r="29" spans="1:9" ht="26.25" customHeight="1" hidden="1">
      <c r="A29" s="56" t="s">
        <v>292</v>
      </c>
      <c r="B29" s="57" t="s">
        <v>260</v>
      </c>
      <c r="C29" s="57" t="s">
        <v>132</v>
      </c>
      <c r="D29" s="57" t="s">
        <v>129</v>
      </c>
      <c r="E29" s="57" t="s">
        <v>395</v>
      </c>
      <c r="F29" s="57" t="s">
        <v>132</v>
      </c>
      <c r="G29" s="57" t="s">
        <v>204</v>
      </c>
      <c r="H29" s="57" t="s">
        <v>203</v>
      </c>
      <c r="I29" s="114">
        <f>'Доходы прил 1'!H25</f>
        <v>0</v>
      </c>
    </row>
    <row r="30" spans="1:9" ht="14.25" customHeight="1" hidden="1">
      <c r="A30" s="56" t="s">
        <v>293</v>
      </c>
      <c r="B30" s="57" t="s">
        <v>260</v>
      </c>
      <c r="C30" s="57" t="s">
        <v>132</v>
      </c>
      <c r="D30" s="57" t="s">
        <v>129</v>
      </c>
      <c r="E30" s="57" t="s">
        <v>395</v>
      </c>
      <c r="F30" s="57" t="s">
        <v>132</v>
      </c>
      <c r="G30" s="57" t="s">
        <v>205</v>
      </c>
      <c r="H30" s="57" t="s">
        <v>203</v>
      </c>
      <c r="I30" s="114">
        <f>'Доходы прил 1'!H26</f>
        <v>0</v>
      </c>
    </row>
    <row r="31" spans="1:9" ht="26.25" customHeight="1" hidden="1">
      <c r="A31" s="56" t="s">
        <v>294</v>
      </c>
      <c r="B31" s="57" t="s">
        <v>260</v>
      </c>
      <c r="C31" s="57" t="s">
        <v>132</v>
      </c>
      <c r="D31" s="57" t="s">
        <v>129</v>
      </c>
      <c r="E31" s="57" t="s">
        <v>395</v>
      </c>
      <c r="F31" s="57" t="s">
        <v>132</v>
      </c>
      <c r="G31" s="57" t="s">
        <v>206</v>
      </c>
      <c r="H31" s="57" t="s">
        <v>203</v>
      </c>
      <c r="I31" s="114">
        <f>'Доходы прил 1'!H27</f>
        <v>0</v>
      </c>
    </row>
    <row r="32" spans="1:9" ht="15.75" customHeight="1" hidden="1">
      <c r="A32" s="56" t="s">
        <v>295</v>
      </c>
      <c r="B32" s="57" t="s">
        <v>260</v>
      </c>
      <c r="C32" s="57" t="s">
        <v>132</v>
      </c>
      <c r="D32" s="57" t="s">
        <v>129</v>
      </c>
      <c r="E32" s="57" t="s">
        <v>395</v>
      </c>
      <c r="F32" s="57" t="s">
        <v>132</v>
      </c>
      <c r="G32" s="57" t="s">
        <v>207</v>
      </c>
      <c r="H32" s="57" t="s">
        <v>203</v>
      </c>
      <c r="I32" s="114">
        <f>'Доходы прил 1'!H28</f>
        <v>0</v>
      </c>
    </row>
    <row r="33" spans="1:9" ht="68.25" customHeight="1" hidden="1">
      <c r="A33" s="56" t="s">
        <v>170</v>
      </c>
      <c r="B33" s="57" t="s">
        <v>260</v>
      </c>
      <c r="C33" s="57" t="s">
        <v>132</v>
      </c>
      <c r="D33" s="57" t="s">
        <v>129</v>
      </c>
      <c r="E33" s="57" t="s">
        <v>267</v>
      </c>
      <c r="F33" s="57" t="s">
        <v>132</v>
      </c>
      <c r="G33" s="57" t="s">
        <v>261</v>
      </c>
      <c r="H33" s="57" t="s">
        <v>203</v>
      </c>
      <c r="I33" s="114">
        <f>I34</f>
        <v>0</v>
      </c>
    </row>
    <row r="34" spans="1:9" ht="24.75" customHeight="1" hidden="1">
      <c r="A34" s="56" t="s">
        <v>292</v>
      </c>
      <c r="B34" s="57" t="s">
        <v>260</v>
      </c>
      <c r="C34" s="57" t="s">
        <v>132</v>
      </c>
      <c r="D34" s="57" t="s">
        <v>129</v>
      </c>
      <c r="E34" s="57" t="s">
        <v>267</v>
      </c>
      <c r="F34" s="57" t="s">
        <v>132</v>
      </c>
      <c r="G34" s="57" t="s">
        <v>204</v>
      </c>
      <c r="H34" s="57" t="s">
        <v>203</v>
      </c>
      <c r="I34" s="114">
        <f>'Доходы прил 1'!H29</f>
        <v>0</v>
      </c>
    </row>
    <row r="35" spans="1:9" ht="37.5" customHeight="1" hidden="1">
      <c r="A35" s="56" t="s">
        <v>417</v>
      </c>
      <c r="B35" s="57" t="s">
        <v>260</v>
      </c>
      <c r="C35" s="57" t="s">
        <v>132</v>
      </c>
      <c r="D35" s="57" t="s">
        <v>129</v>
      </c>
      <c r="E35" s="57" t="s">
        <v>424</v>
      </c>
      <c r="F35" s="57" t="s">
        <v>132</v>
      </c>
      <c r="G35" s="57" t="s">
        <v>261</v>
      </c>
      <c r="H35" s="57" t="s">
        <v>203</v>
      </c>
      <c r="I35" s="114">
        <f>I36</f>
        <v>0</v>
      </c>
    </row>
    <row r="36" spans="1:9" ht="37.5" customHeight="1" hidden="1">
      <c r="A36" s="56" t="s">
        <v>417</v>
      </c>
      <c r="B36" s="57" t="s">
        <v>260</v>
      </c>
      <c r="C36" s="57" t="s">
        <v>132</v>
      </c>
      <c r="D36" s="57" t="s">
        <v>129</v>
      </c>
      <c r="E36" s="57" t="s">
        <v>424</v>
      </c>
      <c r="F36" s="57" t="s">
        <v>132</v>
      </c>
      <c r="G36" s="57" t="s">
        <v>204</v>
      </c>
      <c r="H36" s="57" t="s">
        <v>203</v>
      </c>
      <c r="I36" s="114">
        <f>'Доходы прил 1'!H30</f>
        <v>0</v>
      </c>
    </row>
    <row r="37" spans="1:9" ht="13.5" customHeight="1">
      <c r="A37" s="56" t="s">
        <v>171</v>
      </c>
      <c r="B37" s="57" t="s">
        <v>260</v>
      </c>
      <c r="C37" s="57" t="s">
        <v>150</v>
      </c>
      <c r="D37" s="57" t="s">
        <v>130</v>
      </c>
      <c r="E37" s="57" t="s">
        <v>128</v>
      </c>
      <c r="F37" s="57" t="s">
        <v>130</v>
      </c>
      <c r="G37" s="57" t="s">
        <v>261</v>
      </c>
      <c r="H37" s="57" t="s">
        <v>203</v>
      </c>
      <c r="I37" s="114">
        <f>I38+I65</f>
        <v>12919667.66</v>
      </c>
    </row>
    <row r="38" spans="1:9" ht="25.5" customHeight="1">
      <c r="A38" s="56" t="s">
        <v>212</v>
      </c>
      <c r="B38" s="57" t="s">
        <v>260</v>
      </c>
      <c r="C38" s="57" t="s">
        <v>150</v>
      </c>
      <c r="D38" s="57" t="s">
        <v>132</v>
      </c>
      <c r="E38" s="57" t="s">
        <v>128</v>
      </c>
      <c r="F38" s="57" t="s">
        <v>132</v>
      </c>
      <c r="G38" s="57" t="s">
        <v>261</v>
      </c>
      <c r="H38" s="57" t="s">
        <v>203</v>
      </c>
      <c r="I38" s="114">
        <f>I39+I49+I60+I45</f>
        <v>12914708.75</v>
      </c>
    </row>
    <row r="39" spans="1:9" ht="24" customHeight="1">
      <c r="A39" s="56" t="s">
        <v>212</v>
      </c>
      <c r="B39" s="57" t="s">
        <v>260</v>
      </c>
      <c r="C39" s="57" t="s">
        <v>150</v>
      </c>
      <c r="D39" s="57" t="s">
        <v>132</v>
      </c>
      <c r="E39" s="57" t="s">
        <v>262</v>
      </c>
      <c r="F39" s="57" t="s">
        <v>132</v>
      </c>
      <c r="G39" s="57" t="s">
        <v>261</v>
      </c>
      <c r="H39" s="57" t="s">
        <v>203</v>
      </c>
      <c r="I39" s="114">
        <f>I40+I41+I42</f>
        <v>10552731.88</v>
      </c>
    </row>
    <row r="40" spans="1:9" ht="24" customHeight="1">
      <c r="A40" s="56" t="s">
        <v>292</v>
      </c>
      <c r="B40" s="57" t="s">
        <v>260</v>
      </c>
      <c r="C40" s="57" t="s">
        <v>150</v>
      </c>
      <c r="D40" s="57" t="s">
        <v>132</v>
      </c>
      <c r="E40" s="57" t="s">
        <v>449</v>
      </c>
      <c r="F40" s="57" t="s">
        <v>132</v>
      </c>
      <c r="G40" s="57" t="s">
        <v>204</v>
      </c>
      <c r="H40" s="57" t="s">
        <v>203</v>
      </c>
      <c r="I40" s="114">
        <f>'Доходы прил 1'!H32</f>
        <v>10475350.24</v>
      </c>
    </row>
    <row r="41" spans="1:9" ht="24" customHeight="1">
      <c r="A41" s="56" t="s">
        <v>293</v>
      </c>
      <c r="B41" s="57" t="s">
        <v>260</v>
      </c>
      <c r="C41" s="57" t="s">
        <v>150</v>
      </c>
      <c r="D41" s="57" t="s">
        <v>132</v>
      </c>
      <c r="E41" s="57" t="s">
        <v>449</v>
      </c>
      <c r="F41" s="57" t="s">
        <v>132</v>
      </c>
      <c r="G41" s="57" t="s">
        <v>205</v>
      </c>
      <c r="H41" s="57" t="s">
        <v>203</v>
      </c>
      <c r="I41" s="114">
        <f>'Доходы прил 1'!H33</f>
        <v>35847.84</v>
      </c>
    </row>
    <row r="42" spans="1:9" ht="25.5" customHeight="1">
      <c r="A42" s="56" t="s">
        <v>517</v>
      </c>
      <c r="B42" s="57" t="s">
        <v>260</v>
      </c>
      <c r="C42" s="57" t="s">
        <v>150</v>
      </c>
      <c r="D42" s="57" t="s">
        <v>132</v>
      </c>
      <c r="E42" s="57" t="s">
        <v>449</v>
      </c>
      <c r="F42" s="57" t="s">
        <v>132</v>
      </c>
      <c r="G42" s="57" t="s">
        <v>206</v>
      </c>
      <c r="H42" s="57" t="s">
        <v>203</v>
      </c>
      <c r="I42" s="114">
        <f>'Доходы прил 1'!H34</f>
        <v>41533.8</v>
      </c>
    </row>
    <row r="43" spans="1:9" ht="60" customHeight="1" hidden="1" thickBot="1">
      <c r="A43" s="70" t="s">
        <v>256</v>
      </c>
      <c r="B43" s="143" t="s">
        <v>257</v>
      </c>
      <c r="C43" s="143"/>
      <c r="D43" s="143"/>
      <c r="E43" s="143"/>
      <c r="F43" s="143"/>
      <c r="G43" s="71" t="s">
        <v>258</v>
      </c>
      <c r="H43" s="71" t="s">
        <v>197</v>
      </c>
      <c r="I43" s="115" t="s">
        <v>198</v>
      </c>
    </row>
    <row r="44" spans="1:9" ht="15.75" customHeight="1" hidden="1" thickBot="1">
      <c r="A44" s="73">
        <v>1</v>
      </c>
      <c r="B44" s="143">
        <v>2</v>
      </c>
      <c r="C44" s="143"/>
      <c r="D44" s="143"/>
      <c r="E44" s="143"/>
      <c r="F44" s="143"/>
      <c r="G44" s="72">
        <v>3</v>
      </c>
      <c r="H44" s="72">
        <v>4</v>
      </c>
      <c r="I44" s="115">
        <v>5</v>
      </c>
    </row>
    <row r="45" spans="1:9" ht="33" customHeight="1">
      <c r="A45" s="56" t="s">
        <v>486</v>
      </c>
      <c r="B45" s="57" t="s">
        <v>260</v>
      </c>
      <c r="C45" s="57" t="s">
        <v>150</v>
      </c>
      <c r="D45" s="57" t="s">
        <v>132</v>
      </c>
      <c r="E45" s="57" t="s">
        <v>289</v>
      </c>
      <c r="F45" s="57" t="s">
        <v>132</v>
      </c>
      <c r="G45" s="72"/>
      <c r="H45" s="57" t="s">
        <v>203</v>
      </c>
      <c r="I45" s="114">
        <f>I46+I47+I48</f>
        <v>13490.810000000001</v>
      </c>
    </row>
    <row r="46" spans="1:9" ht="24" customHeight="1">
      <c r="A46" s="56" t="s">
        <v>292</v>
      </c>
      <c r="B46" s="57" t="s">
        <v>260</v>
      </c>
      <c r="C46" s="57" t="s">
        <v>150</v>
      </c>
      <c r="D46" s="57" t="s">
        <v>132</v>
      </c>
      <c r="E46" s="57" t="s">
        <v>289</v>
      </c>
      <c r="F46" s="57" t="s">
        <v>132</v>
      </c>
      <c r="G46" s="57" t="s">
        <v>204</v>
      </c>
      <c r="H46" s="57" t="s">
        <v>203</v>
      </c>
      <c r="I46" s="114">
        <f>'Доходы прил 1'!H35</f>
        <v>-12143.51</v>
      </c>
    </row>
    <row r="47" spans="1:9" ht="12.75" customHeight="1">
      <c r="A47" s="56" t="s">
        <v>293</v>
      </c>
      <c r="B47" s="57" t="s">
        <v>260</v>
      </c>
      <c r="C47" s="57" t="s">
        <v>150</v>
      </c>
      <c r="D47" s="57" t="s">
        <v>132</v>
      </c>
      <c r="E47" s="57" t="s">
        <v>289</v>
      </c>
      <c r="F47" s="57" t="s">
        <v>132</v>
      </c>
      <c r="G47" s="57" t="s">
        <v>205</v>
      </c>
      <c r="H47" s="57" t="s">
        <v>203</v>
      </c>
      <c r="I47" s="114">
        <f>'Доходы прил 1'!H36</f>
        <v>18277.13</v>
      </c>
    </row>
    <row r="48" spans="1:9" ht="27" customHeight="1">
      <c r="A48" s="56" t="s">
        <v>517</v>
      </c>
      <c r="B48" s="57" t="s">
        <v>260</v>
      </c>
      <c r="C48" s="57" t="s">
        <v>150</v>
      </c>
      <c r="D48" s="57" t="s">
        <v>132</v>
      </c>
      <c r="E48" s="57" t="s">
        <v>289</v>
      </c>
      <c r="F48" s="57" t="s">
        <v>132</v>
      </c>
      <c r="G48" s="57" t="s">
        <v>206</v>
      </c>
      <c r="H48" s="57" t="s">
        <v>203</v>
      </c>
      <c r="I48" s="114">
        <f>'Доходы прил 1'!H37</f>
        <v>7357.19</v>
      </c>
    </row>
    <row r="49" spans="1:9" ht="26.25" customHeight="1">
      <c r="A49" s="56" t="s">
        <v>487</v>
      </c>
      <c r="B49" s="57" t="s">
        <v>260</v>
      </c>
      <c r="C49" s="57" t="s">
        <v>150</v>
      </c>
      <c r="D49" s="57" t="s">
        <v>132</v>
      </c>
      <c r="E49" s="57" t="s">
        <v>268</v>
      </c>
      <c r="F49" s="57" t="s">
        <v>132</v>
      </c>
      <c r="G49" s="57" t="s">
        <v>261</v>
      </c>
      <c r="H49" s="57" t="s">
        <v>203</v>
      </c>
      <c r="I49" s="114">
        <f>I51+I52+I53+I55+I56+I57</f>
        <v>1975490.96</v>
      </c>
    </row>
    <row r="50" spans="1:9" ht="26.25" customHeight="1">
      <c r="A50" s="56" t="s">
        <v>487</v>
      </c>
      <c r="B50" s="57" t="s">
        <v>260</v>
      </c>
      <c r="C50" s="57" t="s">
        <v>150</v>
      </c>
      <c r="D50" s="57" t="s">
        <v>132</v>
      </c>
      <c r="E50" s="57" t="s">
        <v>264</v>
      </c>
      <c r="F50" s="57" t="s">
        <v>132</v>
      </c>
      <c r="G50" s="57"/>
      <c r="H50" s="57" t="s">
        <v>203</v>
      </c>
      <c r="I50" s="114">
        <f>I51+I52+I53</f>
        <v>2046812.99</v>
      </c>
    </row>
    <row r="51" spans="1:9" ht="27.75" customHeight="1">
      <c r="A51" s="56" t="s">
        <v>292</v>
      </c>
      <c r="B51" s="57" t="s">
        <v>260</v>
      </c>
      <c r="C51" s="57" t="s">
        <v>150</v>
      </c>
      <c r="D51" s="57" t="s">
        <v>132</v>
      </c>
      <c r="E51" s="57" t="s">
        <v>264</v>
      </c>
      <c r="F51" s="57" t="s">
        <v>132</v>
      </c>
      <c r="G51" s="57" t="s">
        <v>204</v>
      </c>
      <c r="H51" s="57" t="s">
        <v>203</v>
      </c>
      <c r="I51" s="114">
        <f>'Доходы прил 1'!H39</f>
        <v>2010829.17</v>
      </c>
    </row>
    <row r="52" spans="1:9" ht="14.25" customHeight="1">
      <c r="A52" s="56" t="s">
        <v>293</v>
      </c>
      <c r="B52" s="57" t="s">
        <v>260</v>
      </c>
      <c r="C52" s="57" t="s">
        <v>150</v>
      </c>
      <c r="D52" s="57" t="s">
        <v>132</v>
      </c>
      <c r="E52" s="57" t="s">
        <v>264</v>
      </c>
      <c r="F52" s="57" t="s">
        <v>132</v>
      </c>
      <c r="G52" s="57" t="s">
        <v>205</v>
      </c>
      <c r="H52" s="57" t="s">
        <v>203</v>
      </c>
      <c r="I52" s="114">
        <f>'Доходы прил 1'!H40</f>
        <v>35433.82</v>
      </c>
    </row>
    <row r="53" spans="1:9" ht="27.75" customHeight="1">
      <c r="A53" s="56" t="s">
        <v>517</v>
      </c>
      <c r="B53" s="57" t="s">
        <v>260</v>
      </c>
      <c r="C53" s="57" t="s">
        <v>150</v>
      </c>
      <c r="D53" s="57" t="s">
        <v>132</v>
      </c>
      <c r="E53" s="57" t="s">
        <v>264</v>
      </c>
      <c r="F53" s="57" t="s">
        <v>132</v>
      </c>
      <c r="G53" s="57" t="s">
        <v>206</v>
      </c>
      <c r="H53" s="57" t="s">
        <v>203</v>
      </c>
      <c r="I53" s="114">
        <f>'Доходы прил 1'!H41</f>
        <v>550</v>
      </c>
    </row>
    <row r="54" spans="1:9" ht="33" customHeight="1">
      <c r="A54" s="56" t="s">
        <v>488</v>
      </c>
      <c r="B54" s="57" t="s">
        <v>260</v>
      </c>
      <c r="C54" s="57" t="s">
        <v>150</v>
      </c>
      <c r="D54" s="57" t="s">
        <v>132</v>
      </c>
      <c r="E54" s="57" t="s">
        <v>265</v>
      </c>
      <c r="F54" s="57" t="s">
        <v>132</v>
      </c>
      <c r="G54" s="57"/>
      <c r="H54" s="57" t="s">
        <v>203</v>
      </c>
      <c r="I54" s="114">
        <f>I55+I56+I57</f>
        <v>-71322.03</v>
      </c>
    </row>
    <row r="55" spans="1:9" ht="14.25" customHeight="1">
      <c r="A55" s="56" t="s">
        <v>292</v>
      </c>
      <c r="B55" s="57" t="s">
        <v>260</v>
      </c>
      <c r="C55" s="57" t="s">
        <v>150</v>
      </c>
      <c r="D55" s="57" t="s">
        <v>132</v>
      </c>
      <c r="E55" s="57" t="s">
        <v>265</v>
      </c>
      <c r="F55" s="57" t="s">
        <v>132</v>
      </c>
      <c r="G55" s="57" t="s">
        <v>204</v>
      </c>
      <c r="H55" s="57" t="s">
        <v>203</v>
      </c>
      <c r="I55" s="114">
        <f>'Доходы прил 1'!H42</f>
        <v>-75799.44</v>
      </c>
    </row>
    <row r="56" spans="1:9" ht="13.5" customHeight="1">
      <c r="A56" s="56" t="s">
        <v>293</v>
      </c>
      <c r="B56" s="57" t="s">
        <v>260</v>
      </c>
      <c r="C56" s="57" t="s">
        <v>150</v>
      </c>
      <c r="D56" s="57" t="s">
        <v>132</v>
      </c>
      <c r="E56" s="57" t="s">
        <v>265</v>
      </c>
      <c r="F56" s="57" t="s">
        <v>132</v>
      </c>
      <c r="G56" s="57" t="s">
        <v>205</v>
      </c>
      <c r="H56" s="57" t="s">
        <v>203</v>
      </c>
      <c r="I56" s="114">
        <f>'Доходы прил 1'!H43</f>
        <v>2497.41</v>
      </c>
    </row>
    <row r="57" spans="1:9" ht="24.75" customHeight="1">
      <c r="A57" s="56" t="s">
        <v>294</v>
      </c>
      <c r="B57" s="57" t="s">
        <v>260</v>
      </c>
      <c r="C57" s="57" t="s">
        <v>150</v>
      </c>
      <c r="D57" s="57" t="s">
        <v>132</v>
      </c>
      <c r="E57" s="57" t="s">
        <v>265</v>
      </c>
      <c r="F57" s="57" t="s">
        <v>132</v>
      </c>
      <c r="G57" s="57" t="s">
        <v>206</v>
      </c>
      <c r="H57" s="57" t="s">
        <v>203</v>
      </c>
      <c r="I57" s="114">
        <f>'Доходы прил 1'!H44</f>
        <v>1980</v>
      </c>
    </row>
    <row r="58" spans="1:9" ht="15" customHeight="1" hidden="1">
      <c r="A58" s="56" t="s">
        <v>172</v>
      </c>
      <c r="B58" s="57" t="s">
        <v>260</v>
      </c>
      <c r="C58" s="57" t="s">
        <v>150</v>
      </c>
      <c r="D58" s="57" t="s">
        <v>133</v>
      </c>
      <c r="E58" s="57" t="s">
        <v>261</v>
      </c>
      <c r="F58" s="57" t="s">
        <v>261</v>
      </c>
      <c r="G58" s="57" t="s">
        <v>261</v>
      </c>
      <c r="H58" s="57" t="s">
        <v>261</v>
      </c>
      <c r="I58" s="114">
        <v>0</v>
      </c>
    </row>
    <row r="59" spans="1:9" ht="15" customHeight="1" hidden="1">
      <c r="A59" s="56" t="s">
        <v>172</v>
      </c>
      <c r="B59" s="57" t="s">
        <v>260</v>
      </c>
      <c r="C59" s="57" t="s">
        <v>150</v>
      </c>
      <c r="D59" s="57" t="s">
        <v>133</v>
      </c>
      <c r="E59" s="57" t="s">
        <v>128</v>
      </c>
      <c r="F59" s="57" t="s">
        <v>261</v>
      </c>
      <c r="G59" s="57" t="s">
        <v>261</v>
      </c>
      <c r="H59" s="57" t="s">
        <v>261</v>
      </c>
      <c r="I59" s="114">
        <v>0</v>
      </c>
    </row>
    <row r="60" spans="1:9" ht="24.75" customHeight="1">
      <c r="A60" s="56" t="s">
        <v>487</v>
      </c>
      <c r="B60" s="57" t="s">
        <v>260</v>
      </c>
      <c r="C60" s="57" t="s">
        <v>150</v>
      </c>
      <c r="D60" s="57" t="s">
        <v>132</v>
      </c>
      <c r="E60" s="57" t="s">
        <v>267</v>
      </c>
      <c r="F60" s="57" t="s">
        <v>132</v>
      </c>
      <c r="G60" s="57"/>
      <c r="H60" s="57" t="s">
        <v>203</v>
      </c>
      <c r="I60" s="114">
        <f>I63+I64</f>
        <v>372995.10000000003</v>
      </c>
    </row>
    <row r="61" spans="1:9" ht="39" customHeight="1" thickBot="1">
      <c r="A61" s="66" t="s">
        <v>256</v>
      </c>
      <c r="B61" s="144" t="s">
        <v>257</v>
      </c>
      <c r="C61" s="145"/>
      <c r="D61" s="145"/>
      <c r="E61" s="145"/>
      <c r="F61" s="146"/>
      <c r="G61" s="67" t="s">
        <v>258</v>
      </c>
      <c r="H61" s="67" t="s">
        <v>197</v>
      </c>
      <c r="I61" s="54" t="s">
        <v>198</v>
      </c>
    </row>
    <row r="62" spans="1:9" ht="24.75" customHeight="1">
      <c r="A62" s="61">
        <v>1</v>
      </c>
      <c r="B62" s="128">
        <v>2</v>
      </c>
      <c r="C62" s="147"/>
      <c r="D62" s="147"/>
      <c r="E62" s="147"/>
      <c r="F62" s="129"/>
      <c r="G62" s="27">
        <v>3</v>
      </c>
      <c r="H62" s="27">
        <v>4</v>
      </c>
      <c r="I62" s="27">
        <v>5</v>
      </c>
    </row>
    <row r="63" spans="1:9" ht="15" customHeight="1">
      <c r="A63" s="56" t="s">
        <v>292</v>
      </c>
      <c r="B63" s="57" t="s">
        <v>260</v>
      </c>
      <c r="C63" s="57" t="s">
        <v>150</v>
      </c>
      <c r="D63" s="57" t="s">
        <v>132</v>
      </c>
      <c r="E63" s="57" t="s">
        <v>267</v>
      </c>
      <c r="F63" s="57" t="s">
        <v>132</v>
      </c>
      <c r="G63" s="57" t="s">
        <v>204</v>
      </c>
      <c r="H63" s="57" t="s">
        <v>203</v>
      </c>
      <c r="I63" s="114">
        <f>'Доходы прил 1'!H49</f>
        <v>372754.02</v>
      </c>
    </row>
    <row r="64" spans="1:9" ht="15" customHeight="1">
      <c r="A64" s="56" t="s">
        <v>293</v>
      </c>
      <c r="B64" s="57" t="s">
        <v>260</v>
      </c>
      <c r="C64" s="57" t="s">
        <v>150</v>
      </c>
      <c r="D64" s="57" t="s">
        <v>132</v>
      </c>
      <c r="E64" s="57" t="s">
        <v>267</v>
      </c>
      <c r="F64" s="57" t="s">
        <v>132</v>
      </c>
      <c r="G64" s="57" t="s">
        <v>205</v>
      </c>
      <c r="H64" s="57" t="s">
        <v>203</v>
      </c>
      <c r="I64" s="114">
        <f>'Доходы прил 1'!H50</f>
        <v>241.08</v>
      </c>
    </row>
    <row r="65" spans="1:9" ht="15" customHeight="1">
      <c r="A65" s="56" t="s">
        <v>172</v>
      </c>
      <c r="B65" s="57" t="s">
        <v>260</v>
      </c>
      <c r="C65" s="57" t="s">
        <v>150</v>
      </c>
      <c r="D65" s="57" t="s">
        <v>133</v>
      </c>
      <c r="E65" s="57" t="s">
        <v>128</v>
      </c>
      <c r="F65" s="57" t="s">
        <v>132</v>
      </c>
      <c r="G65" s="57" t="s">
        <v>261</v>
      </c>
      <c r="H65" s="57" t="s">
        <v>261</v>
      </c>
      <c r="I65" s="114">
        <f>I67+I68</f>
        <v>4958.91</v>
      </c>
    </row>
    <row r="66" spans="1:9" ht="15" customHeight="1" hidden="1">
      <c r="A66" s="56" t="s">
        <v>263</v>
      </c>
      <c r="B66" s="57" t="s">
        <v>260</v>
      </c>
      <c r="C66" s="57" t="s">
        <v>150</v>
      </c>
      <c r="D66" s="57" t="s">
        <v>133</v>
      </c>
      <c r="E66" s="57" t="s">
        <v>128</v>
      </c>
      <c r="F66" s="57" t="s">
        <v>132</v>
      </c>
      <c r="G66" s="57" t="s">
        <v>131</v>
      </c>
      <c r="H66" s="57" t="s">
        <v>261</v>
      </c>
      <c r="I66" s="114">
        <v>0</v>
      </c>
    </row>
    <row r="67" spans="1:9" ht="25.5" customHeight="1">
      <c r="A67" s="56" t="s">
        <v>292</v>
      </c>
      <c r="B67" s="57" t="s">
        <v>260</v>
      </c>
      <c r="C67" s="57" t="s">
        <v>150</v>
      </c>
      <c r="D67" s="57" t="s">
        <v>133</v>
      </c>
      <c r="E67" s="57" t="s">
        <v>262</v>
      </c>
      <c r="F67" s="57" t="s">
        <v>132</v>
      </c>
      <c r="G67" s="57" t="s">
        <v>204</v>
      </c>
      <c r="H67" s="57" t="s">
        <v>203</v>
      </c>
      <c r="I67" s="114">
        <f>'Доходы прил 1'!H52</f>
        <v>4954.95</v>
      </c>
    </row>
    <row r="68" spans="1:9" ht="13.5" customHeight="1">
      <c r="A68" s="56" t="s">
        <v>293</v>
      </c>
      <c r="B68" s="57" t="s">
        <v>260</v>
      </c>
      <c r="C68" s="57" t="s">
        <v>150</v>
      </c>
      <c r="D68" s="57" t="s">
        <v>133</v>
      </c>
      <c r="E68" s="57" t="s">
        <v>262</v>
      </c>
      <c r="F68" s="57" t="s">
        <v>132</v>
      </c>
      <c r="G68" s="57" t="s">
        <v>205</v>
      </c>
      <c r="H68" s="57" t="s">
        <v>203</v>
      </c>
      <c r="I68" s="114">
        <f>'Доходы прил 1'!H53</f>
        <v>3.96</v>
      </c>
    </row>
    <row r="69" spans="1:9" ht="13.5" customHeight="1">
      <c r="A69" s="56" t="s">
        <v>173</v>
      </c>
      <c r="B69" s="57" t="s">
        <v>260</v>
      </c>
      <c r="C69" s="57" t="s">
        <v>134</v>
      </c>
      <c r="D69" s="57" t="s">
        <v>130</v>
      </c>
      <c r="E69" s="57" t="s">
        <v>128</v>
      </c>
      <c r="F69" s="57" t="s">
        <v>130</v>
      </c>
      <c r="G69" s="57" t="s">
        <v>261</v>
      </c>
      <c r="H69" s="57" t="s">
        <v>203</v>
      </c>
      <c r="I69" s="114">
        <f>I70+I75+I86</f>
        <v>7699953.18</v>
      </c>
    </row>
    <row r="70" spans="1:9" ht="15" customHeight="1">
      <c r="A70" s="56" t="s">
        <v>216</v>
      </c>
      <c r="B70" s="57" t="s">
        <v>260</v>
      </c>
      <c r="C70" s="57" t="s">
        <v>134</v>
      </c>
      <c r="D70" s="57" t="s">
        <v>132</v>
      </c>
      <c r="E70" s="57" t="s">
        <v>266</v>
      </c>
      <c r="F70" s="57" t="s">
        <v>149</v>
      </c>
      <c r="G70" s="57" t="s">
        <v>261</v>
      </c>
      <c r="H70" s="57" t="s">
        <v>203</v>
      </c>
      <c r="I70" s="114">
        <f>I71+I72+I74</f>
        <v>537952.48</v>
      </c>
    </row>
    <row r="71" spans="1:9" ht="26.25" customHeight="1">
      <c r="A71" s="56" t="s">
        <v>292</v>
      </c>
      <c r="B71" s="57" t="s">
        <v>260</v>
      </c>
      <c r="C71" s="57" t="s">
        <v>134</v>
      </c>
      <c r="D71" s="57" t="s">
        <v>132</v>
      </c>
      <c r="E71" s="57" t="s">
        <v>266</v>
      </c>
      <c r="F71" s="57" t="s">
        <v>149</v>
      </c>
      <c r="G71" s="57" t="s">
        <v>204</v>
      </c>
      <c r="H71" s="57" t="s">
        <v>203</v>
      </c>
      <c r="I71" s="114">
        <f>'Доходы прил 1'!H55</f>
        <v>529850.37</v>
      </c>
    </row>
    <row r="72" spans="1:9" ht="15.75" customHeight="1">
      <c r="A72" s="56" t="s">
        <v>293</v>
      </c>
      <c r="B72" s="57" t="s">
        <v>260</v>
      </c>
      <c r="C72" s="57" t="s">
        <v>134</v>
      </c>
      <c r="D72" s="57" t="s">
        <v>132</v>
      </c>
      <c r="E72" s="57" t="s">
        <v>266</v>
      </c>
      <c r="F72" s="57" t="s">
        <v>149</v>
      </c>
      <c r="G72" s="57" t="s">
        <v>205</v>
      </c>
      <c r="H72" s="57" t="s">
        <v>203</v>
      </c>
      <c r="I72" s="114">
        <f>'Доходы прил 1'!H56</f>
        <v>8229.54</v>
      </c>
    </row>
    <row r="73" spans="1:9" ht="18" customHeight="1" hidden="1">
      <c r="A73" s="56" t="s">
        <v>295</v>
      </c>
      <c r="B73" s="57" t="s">
        <v>260</v>
      </c>
      <c r="C73" s="57" t="s">
        <v>134</v>
      </c>
      <c r="D73" s="57" t="s">
        <v>132</v>
      </c>
      <c r="E73" s="57" t="s">
        <v>266</v>
      </c>
      <c r="F73" s="57" t="s">
        <v>149</v>
      </c>
      <c r="G73" s="57" t="s">
        <v>207</v>
      </c>
      <c r="H73" s="57" t="s">
        <v>203</v>
      </c>
      <c r="I73" s="114">
        <f>'Доходы прил 1'!H54</f>
        <v>0</v>
      </c>
    </row>
    <row r="74" spans="1:9" ht="18" customHeight="1">
      <c r="A74" s="56" t="s">
        <v>519</v>
      </c>
      <c r="B74" s="57" t="s">
        <v>260</v>
      </c>
      <c r="C74" s="57" t="s">
        <v>134</v>
      </c>
      <c r="D74" s="57" t="s">
        <v>132</v>
      </c>
      <c r="E74" s="57" t="s">
        <v>266</v>
      </c>
      <c r="F74" s="57" t="s">
        <v>149</v>
      </c>
      <c r="G74" s="57" t="s">
        <v>207</v>
      </c>
      <c r="H74" s="57" t="s">
        <v>203</v>
      </c>
      <c r="I74" s="114">
        <f>'Доходы прил 1'!H58</f>
        <v>-127.43</v>
      </c>
    </row>
    <row r="75" spans="1:9" ht="23.25" customHeight="1">
      <c r="A75" s="56" t="s">
        <v>218</v>
      </c>
      <c r="B75" s="57" t="s">
        <v>260</v>
      </c>
      <c r="C75" s="57" t="s">
        <v>134</v>
      </c>
      <c r="D75" s="57" t="s">
        <v>134</v>
      </c>
      <c r="E75" s="57" t="s">
        <v>271</v>
      </c>
      <c r="F75" s="57" t="s">
        <v>149</v>
      </c>
      <c r="G75" s="57" t="s">
        <v>261</v>
      </c>
      <c r="H75" s="57" t="s">
        <v>203</v>
      </c>
      <c r="I75" s="114">
        <f>I76+I77</f>
        <v>1078336.02</v>
      </c>
    </row>
    <row r="76" spans="1:9" ht="25.5" customHeight="1">
      <c r="A76" s="56" t="s">
        <v>292</v>
      </c>
      <c r="B76" s="57" t="s">
        <v>260</v>
      </c>
      <c r="C76" s="57" t="s">
        <v>134</v>
      </c>
      <c r="D76" s="57" t="s">
        <v>134</v>
      </c>
      <c r="E76" s="57" t="s">
        <v>271</v>
      </c>
      <c r="F76" s="57" t="s">
        <v>149</v>
      </c>
      <c r="G76" s="57" t="s">
        <v>204</v>
      </c>
      <c r="H76" s="57" t="s">
        <v>203</v>
      </c>
      <c r="I76" s="114">
        <f>'Доходы прил 1'!H59</f>
        <v>1074086.4</v>
      </c>
    </row>
    <row r="77" spans="1:9" ht="16.5" customHeight="1">
      <c r="A77" s="56" t="s">
        <v>293</v>
      </c>
      <c r="B77" s="57" t="s">
        <v>260</v>
      </c>
      <c r="C77" s="57" t="s">
        <v>134</v>
      </c>
      <c r="D77" s="57" t="s">
        <v>134</v>
      </c>
      <c r="E77" s="57" t="s">
        <v>271</v>
      </c>
      <c r="F77" s="57" t="s">
        <v>149</v>
      </c>
      <c r="G77" s="57" t="s">
        <v>205</v>
      </c>
      <c r="H77" s="57" t="s">
        <v>203</v>
      </c>
      <c r="I77" s="114">
        <f>'Доходы прил 1'!H60</f>
        <v>4249.62</v>
      </c>
    </row>
    <row r="78" spans="1:9" ht="27" customHeight="1" hidden="1">
      <c r="A78" s="56"/>
      <c r="B78" s="57" t="s">
        <v>260</v>
      </c>
      <c r="C78" s="57" t="s">
        <v>134</v>
      </c>
      <c r="D78" s="57" t="s">
        <v>134</v>
      </c>
      <c r="E78" s="57" t="s">
        <v>272</v>
      </c>
      <c r="F78" s="57" t="s">
        <v>149</v>
      </c>
      <c r="G78" s="57"/>
      <c r="H78" s="57" t="s">
        <v>203</v>
      </c>
      <c r="I78" s="114"/>
    </row>
    <row r="79" spans="1:9" ht="16.5" customHeight="1" hidden="1">
      <c r="A79" s="56" t="s">
        <v>293</v>
      </c>
      <c r="B79" s="57" t="s">
        <v>260</v>
      </c>
      <c r="C79" s="57" t="s">
        <v>134</v>
      </c>
      <c r="D79" s="57" t="s">
        <v>134</v>
      </c>
      <c r="E79" s="57" t="s">
        <v>289</v>
      </c>
      <c r="F79" s="57" t="s">
        <v>129</v>
      </c>
      <c r="G79" s="57" t="s">
        <v>205</v>
      </c>
      <c r="H79" s="57" t="s">
        <v>203</v>
      </c>
      <c r="I79" s="114"/>
    </row>
    <row r="80" spans="1:9" ht="17.25" customHeight="1" hidden="1">
      <c r="A80" s="56" t="s">
        <v>295</v>
      </c>
      <c r="B80" s="57" t="s">
        <v>260</v>
      </c>
      <c r="C80" s="57" t="s">
        <v>134</v>
      </c>
      <c r="D80" s="57" t="s">
        <v>273</v>
      </c>
      <c r="E80" s="57" t="s">
        <v>289</v>
      </c>
      <c r="F80" s="57" t="s">
        <v>129</v>
      </c>
      <c r="G80" s="57" t="s">
        <v>207</v>
      </c>
      <c r="H80" s="57" t="s">
        <v>203</v>
      </c>
      <c r="I80" s="114">
        <f>'Доходы прил 1'!H57</f>
        <v>0</v>
      </c>
    </row>
    <row r="81" spans="1:9" ht="23.25" customHeight="1" hidden="1">
      <c r="A81" s="56" t="s">
        <v>270</v>
      </c>
      <c r="B81" s="57" t="s">
        <v>260</v>
      </c>
      <c r="C81" s="57" t="s">
        <v>134</v>
      </c>
      <c r="D81" s="57" t="s">
        <v>134</v>
      </c>
      <c r="E81" s="57" t="s">
        <v>128</v>
      </c>
      <c r="F81" s="57" t="s">
        <v>149</v>
      </c>
      <c r="G81" s="57" t="s">
        <v>261</v>
      </c>
      <c r="H81" s="57" t="s">
        <v>203</v>
      </c>
      <c r="I81" s="114"/>
    </row>
    <row r="82" spans="1:9" ht="25.5" customHeight="1" hidden="1">
      <c r="A82" s="56" t="s">
        <v>218</v>
      </c>
      <c r="B82" s="57" t="s">
        <v>260</v>
      </c>
      <c r="C82" s="57" t="s">
        <v>134</v>
      </c>
      <c r="D82" s="57" t="s">
        <v>134</v>
      </c>
      <c r="E82" s="57" t="s">
        <v>271</v>
      </c>
      <c r="F82" s="57" t="s">
        <v>149</v>
      </c>
      <c r="G82" s="57" t="s">
        <v>261</v>
      </c>
      <c r="H82" s="57" t="s">
        <v>203</v>
      </c>
      <c r="I82" s="114"/>
    </row>
    <row r="83" spans="1:9" ht="27" customHeight="1" hidden="1">
      <c r="A83" s="56" t="s">
        <v>292</v>
      </c>
      <c r="B83" s="57" t="s">
        <v>260</v>
      </c>
      <c r="C83" s="57" t="s">
        <v>134</v>
      </c>
      <c r="D83" s="57" t="s">
        <v>134</v>
      </c>
      <c r="E83" s="57" t="s">
        <v>271</v>
      </c>
      <c r="F83" s="57" t="s">
        <v>149</v>
      </c>
      <c r="G83" s="57" t="s">
        <v>204</v>
      </c>
      <c r="H83" s="57" t="s">
        <v>203</v>
      </c>
      <c r="I83" s="114"/>
    </row>
    <row r="84" spans="1:9" ht="16.5" customHeight="1" hidden="1">
      <c r="A84" s="56" t="s">
        <v>293</v>
      </c>
      <c r="B84" s="57" t="s">
        <v>260</v>
      </c>
      <c r="C84" s="57" t="s">
        <v>134</v>
      </c>
      <c r="D84" s="57" t="s">
        <v>134</v>
      </c>
      <c r="E84" s="57" t="s">
        <v>271</v>
      </c>
      <c r="F84" s="57" t="s">
        <v>149</v>
      </c>
      <c r="G84" s="57" t="s">
        <v>205</v>
      </c>
      <c r="H84" s="57" t="s">
        <v>203</v>
      </c>
      <c r="I84" s="114"/>
    </row>
    <row r="85" spans="1:9" ht="24" customHeight="1" hidden="1">
      <c r="A85" s="56" t="s">
        <v>294</v>
      </c>
      <c r="B85" s="57" t="s">
        <v>260</v>
      </c>
      <c r="C85" s="57" t="s">
        <v>134</v>
      </c>
      <c r="D85" s="57" t="s">
        <v>134</v>
      </c>
      <c r="E85" s="57" t="s">
        <v>271</v>
      </c>
      <c r="F85" s="57" t="s">
        <v>149</v>
      </c>
      <c r="G85" s="57" t="s">
        <v>206</v>
      </c>
      <c r="H85" s="57" t="s">
        <v>203</v>
      </c>
      <c r="I85" s="114"/>
    </row>
    <row r="86" spans="1:9" ht="26.25" customHeight="1">
      <c r="A86" s="56" t="s">
        <v>220</v>
      </c>
      <c r="B86" s="57" t="s">
        <v>260</v>
      </c>
      <c r="C86" s="57" t="s">
        <v>134</v>
      </c>
      <c r="D86" s="57" t="s">
        <v>134</v>
      </c>
      <c r="E86" s="57" t="s">
        <v>272</v>
      </c>
      <c r="F86" s="57" t="s">
        <v>149</v>
      </c>
      <c r="G86" s="57" t="s">
        <v>261</v>
      </c>
      <c r="H86" s="57" t="s">
        <v>203</v>
      </c>
      <c r="I86" s="114">
        <f>SUM(I87:I90)</f>
        <v>6083664.68</v>
      </c>
    </row>
    <row r="87" spans="1:9" ht="25.5" customHeight="1">
      <c r="A87" s="56" t="s">
        <v>292</v>
      </c>
      <c r="B87" s="57" t="s">
        <v>260</v>
      </c>
      <c r="C87" s="57" t="s">
        <v>134</v>
      </c>
      <c r="D87" s="57" t="s">
        <v>134</v>
      </c>
      <c r="E87" s="57" t="s">
        <v>272</v>
      </c>
      <c r="F87" s="57" t="s">
        <v>149</v>
      </c>
      <c r="G87" s="57" t="s">
        <v>204</v>
      </c>
      <c r="H87" s="57" t="s">
        <v>203</v>
      </c>
      <c r="I87" s="114">
        <f>'Доходы прил 1'!H62</f>
        <v>6045140.01</v>
      </c>
    </row>
    <row r="88" spans="1:9" ht="14.25" customHeight="1">
      <c r="A88" s="56" t="s">
        <v>293</v>
      </c>
      <c r="B88" s="57" t="s">
        <v>260</v>
      </c>
      <c r="C88" s="57" t="s">
        <v>134</v>
      </c>
      <c r="D88" s="57" t="s">
        <v>134</v>
      </c>
      <c r="E88" s="57" t="s">
        <v>272</v>
      </c>
      <c r="F88" s="57" t="s">
        <v>149</v>
      </c>
      <c r="G88" s="57" t="s">
        <v>205</v>
      </c>
      <c r="H88" s="57" t="s">
        <v>203</v>
      </c>
      <c r="I88" s="114">
        <f>'Доходы прил 1'!H63</f>
        <v>33399.67</v>
      </c>
    </row>
    <row r="89" spans="1:9" ht="26.25" customHeight="1">
      <c r="A89" s="56" t="s">
        <v>294</v>
      </c>
      <c r="B89" s="57" t="s">
        <v>260</v>
      </c>
      <c r="C89" s="57" t="s">
        <v>134</v>
      </c>
      <c r="D89" s="57" t="s">
        <v>134</v>
      </c>
      <c r="E89" s="57" t="s">
        <v>272</v>
      </c>
      <c r="F89" s="57" t="s">
        <v>149</v>
      </c>
      <c r="G89" s="57" t="s">
        <v>206</v>
      </c>
      <c r="H89" s="57" t="s">
        <v>203</v>
      </c>
      <c r="I89" s="114">
        <f>'Доходы прил 1'!H66</f>
        <v>5125</v>
      </c>
    </row>
    <row r="90" spans="1:9" ht="19.5" customHeight="1" hidden="1">
      <c r="A90" s="56" t="s">
        <v>295</v>
      </c>
      <c r="B90" s="57" t="s">
        <v>260</v>
      </c>
      <c r="C90" s="57" t="s">
        <v>134</v>
      </c>
      <c r="D90" s="57" t="s">
        <v>134</v>
      </c>
      <c r="E90" s="57" t="s">
        <v>272</v>
      </c>
      <c r="F90" s="57" t="s">
        <v>149</v>
      </c>
      <c r="G90" s="57" t="s">
        <v>207</v>
      </c>
      <c r="H90" s="57" t="s">
        <v>203</v>
      </c>
      <c r="I90" s="114">
        <f>'Доходы прил 1'!H67</f>
        <v>0</v>
      </c>
    </row>
    <row r="91" spans="1:9" ht="13.5" customHeight="1" hidden="1">
      <c r="A91" s="56" t="s">
        <v>174</v>
      </c>
      <c r="B91" s="57" t="s">
        <v>260</v>
      </c>
      <c r="C91" s="57" t="s">
        <v>135</v>
      </c>
      <c r="D91" s="57" t="s">
        <v>130</v>
      </c>
      <c r="E91" s="57" t="s">
        <v>128</v>
      </c>
      <c r="F91" s="57" t="s">
        <v>130</v>
      </c>
      <c r="G91" s="57" t="s">
        <v>261</v>
      </c>
      <c r="H91" s="57" t="s">
        <v>203</v>
      </c>
      <c r="I91" s="114">
        <f>I92</f>
        <v>0</v>
      </c>
    </row>
    <row r="92" spans="1:9" ht="47.25" customHeight="1" hidden="1">
      <c r="A92" s="56" t="s">
        <v>222</v>
      </c>
      <c r="B92" s="57" t="s">
        <v>260</v>
      </c>
      <c r="C92" s="57" t="s">
        <v>135</v>
      </c>
      <c r="D92" s="57" t="s">
        <v>273</v>
      </c>
      <c r="E92" s="57" t="s">
        <v>268</v>
      </c>
      <c r="F92" s="57" t="s">
        <v>132</v>
      </c>
      <c r="G92" s="57" t="s">
        <v>261</v>
      </c>
      <c r="H92" s="57" t="s">
        <v>203</v>
      </c>
      <c r="I92" s="114">
        <f>SUM(I93:I94)</f>
        <v>0</v>
      </c>
    </row>
    <row r="93" spans="1:9" ht="25.5" customHeight="1" hidden="1">
      <c r="A93" s="56" t="s">
        <v>296</v>
      </c>
      <c r="B93" s="57" t="s">
        <v>260</v>
      </c>
      <c r="C93" s="57" t="s">
        <v>135</v>
      </c>
      <c r="D93" s="57" t="s">
        <v>273</v>
      </c>
      <c r="E93" s="57" t="s">
        <v>268</v>
      </c>
      <c r="F93" s="57" t="s">
        <v>132</v>
      </c>
      <c r="G93" s="57" t="s">
        <v>204</v>
      </c>
      <c r="H93" s="57" t="s">
        <v>203</v>
      </c>
      <c r="I93" s="114">
        <f>'Доходы прил 1'!H68</f>
        <v>0</v>
      </c>
    </row>
    <row r="94" spans="1:9" ht="17.25" customHeight="1" hidden="1">
      <c r="A94" s="56" t="s">
        <v>297</v>
      </c>
      <c r="B94" s="57" t="s">
        <v>260</v>
      </c>
      <c r="C94" s="57" t="s">
        <v>135</v>
      </c>
      <c r="D94" s="57" t="s">
        <v>273</v>
      </c>
      <c r="E94" s="57" t="s">
        <v>268</v>
      </c>
      <c r="F94" s="57" t="s">
        <v>132</v>
      </c>
      <c r="G94" s="57" t="s">
        <v>207</v>
      </c>
      <c r="H94" s="57" t="s">
        <v>203</v>
      </c>
      <c r="I94" s="114"/>
    </row>
    <row r="95" spans="1:9" ht="25.5" customHeight="1">
      <c r="A95" s="56" t="s">
        <v>175</v>
      </c>
      <c r="B95" s="57" t="s">
        <v>260</v>
      </c>
      <c r="C95" s="57" t="s">
        <v>274</v>
      </c>
      <c r="D95" s="57" t="s">
        <v>130</v>
      </c>
      <c r="E95" s="57" t="s">
        <v>128</v>
      </c>
      <c r="F95" s="57" t="s">
        <v>130</v>
      </c>
      <c r="G95" s="57" t="s">
        <v>261</v>
      </c>
      <c r="H95" s="57" t="s">
        <v>203</v>
      </c>
      <c r="I95" s="114">
        <f>I96</f>
        <v>1642.02</v>
      </c>
    </row>
    <row r="96" spans="1:9" ht="16.5" customHeight="1">
      <c r="A96" s="56" t="s">
        <v>176</v>
      </c>
      <c r="B96" s="57" t="s">
        <v>260</v>
      </c>
      <c r="C96" s="57" t="s">
        <v>274</v>
      </c>
      <c r="D96" s="57" t="s">
        <v>273</v>
      </c>
      <c r="E96" s="57" t="s">
        <v>267</v>
      </c>
      <c r="F96" s="57" t="s">
        <v>149</v>
      </c>
      <c r="G96" s="57" t="s">
        <v>261</v>
      </c>
      <c r="H96" s="57" t="s">
        <v>203</v>
      </c>
      <c r="I96" s="114">
        <f>SUM(I97:I99)</f>
        <v>1642.02</v>
      </c>
    </row>
    <row r="97" spans="1:9" ht="25.5" customHeight="1">
      <c r="A97" s="56" t="s">
        <v>292</v>
      </c>
      <c r="B97" s="57" t="s">
        <v>260</v>
      </c>
      <c r="C97" s="57" t="s">
        <v>274</v>
      </c>
      <c r="D97" s="57" t="s">
        <v>273</v>
      </c>
      <c r="E97" s="57" t="s">
        <v>520</v>
      </c>
      <c r="F97" s="57" t="s">
        <v>149</v>
      </c>
      <c r="G97" s="57" t="s">
        <v>204</v>
      </c>
      <c r="H97" s="57" t="s">
        <v>203</v>
      </c>
      <c r="I97" s="114">
        <f>'Доходы прил 1'!H71</f>
        <v>0.2</v>
      </c>
    </row>
    <row r="98" spans="1:9" ht="15.75" customHeight="1">
      <c r="A98" s="56" t="s">
        <v>293</v>
      </c>
      <c r="B98" s="57" t="s">
        <v>260</v>
      </c>
      <c r="C98" s="57" t="s">
        <v>274</v>
      </c>
      <c r="D98" s="57" t="s">
        <v>273</v>
      </c>
      <c r="E98" s="57" t="s">
        <v>520</v>
      </c>
      <c r="F98" s="57" t="s">
        <v>149</v>
      </c>
      <c r="G98" s="57" t="s">
        <v>205</v>
      </c>
      <c r="H98" s="57" t="s">
        <v>203</v>
      </c>
      <c r="I98" s="114">
        <f>'Доходы прил 1'!H72</f>
        <v>1641.82</v>
      </c>
    </row>
    <row r="99" spans="1:9" ht="27.75" customHeight="1" hidden="1">
      <c r="A99" s="56" t="s">
        <v>294</v>
      </c>
      <c r="B99" s="57" t="s">
        <v>260</v>
      </c>
      <c r="C99" s="57" t="s">
        <v>274</v>
      </c>
      <c r="D99" s="57" t="s">
        <v>273</v>
      </c>
      <c r="E99" s="57" t="s">
        <v>267</v>
      </c>
      <c r="F99" s="57" t="s">
        <v>149</v>
      </c>
      <c r="G99" s="57" t="s">
        <v>206</v>
      </c>
      <c r="H99" s="57" t="s">
        <v>203</v>
      </c>
      <c r="I99" s="114">
        <f>'Доходы прил 1'!H73</f>
        <v>0</v>
      </c>
    </row>
    <row r="100" spans="1:9" ht="24" customHeight="1">
      <c r="A100" s="56" t="s">
        <v>177</v>
      </c>
      <c r="B100" s="57" t="s">
        <v>260</v>
      </c>
      <c r="C100" s="57" t="s">
        <v>275</v>
      </c>
      <c r="D100" s="57" t="s">
        <v>130</v>
      </c>
      <c r="E100" s="57" t="s">
        <v>128</v>
      </c>
      <c r="F100" s="57" t="s">
        <v>130</v>
      </c>
      <c r="G100" s="57" t="s">
        <v>261</v>
      </c>
      <c r="H100" s="57" t="s">
        <v>228</v>
      </c>
      <c r="I100" s="114">
        <f>I101+I108</f>
        <v>3055259.89</v>
      </c>
    </row>
    <row r="101" spans="1:9" ht="57.75" customHeight="1">
      <c r="A101" s="56" t="s">
        <v>299</v>
      </c>
      <c r="B101" s="57" t="s">
        <v>260</v>
      </c>
      <c r="C101" s="57" t="s">
        <v>275</v>
      </c>
      <c r="D101" s="57" t="s">
        <v>150</v>
      </c>
      <c r="E101" s="57" t="s">
        <v>128</v>
      </c>
      <c r="F101" s="57" t="s">
        <v>149</v>
      </c>
      <c r="G101" s="57" t="s">
        <v>261</v>
      </c>
      <c r="H101" s="57" t="s">
        <v>228</v>
      </c>
      <c r="I101" s="114">
        <f>I104+I106</f>
        <v>2610894.39</v>
      </c>
    </row>
    <row r="102" spans="1:9" ht="60" customHeight="1" hidden="1" thickBot="1">
      <c r="A102" s="70" t="s">
        <v>256</v>
      </c>
      <c r="B102" s="143" t="s">
        <v>257</v>
      </c>
      <c r="C102" s="143"/>
      <c r="D102" s="143"/>
      <c r="E102" s="143"/>
      <c r="F102" s="143"/>
      <c r="G102" s="71" t="s">
        <v>258</v>
      </c>
      <c r="H102" s="71" t="s">
        <v>197</v>
      </c>
      <c r="I102" s="115" t="s">
        <v>198</v>
      </c>
    </row>
    <row r="103" spans="1:9" ht="15.75" customHeight="1" hidden="1" thickBot="1">
      <c r="A103" s="73">
        <v>1</v>
      </c>
      <c r="B103" s="143">
        <v>2</v>
      </c>
      <c r="C103" s="143"/>
      <c r="D103" s="143"/>
      <c r="E103" s="143"/>
      <c r="F103" s="143"/>
      <c r="G103" s="72">
        <v>3</v>
      </c>
      <c r="H103" s="72">
        <v>4</v>
      </c>
      <c r="I103" s="115">
        <v>5</v>
      </c>
    </row>
    <row r="104" spans="1:9" ht="48" customHeight="1">
      <c r="A104" s="56" t="s">
        <v>300</v>
      </c>
      <c r="B104" s="57" t="s">
        <v>260</v>
      </c>
      <c r="C104" s="57" t="s">
        <v>275</v>
      </c>
      <c r="D104" s="57" t="s">
        <v>150</v>
      </c>
      <c r="E104" s="57" t="s">
        <v>262</v>
      </c>
      <c r="F104" s="57" t="s">
        <v>149</v>
      </c>
      <c r="G104" s="57" t="s">
        <v>261</v>
      </c>
      <c r="H104" s="57" t="s">
        <v>228</v>
      </c>
      <c r="I104" s="114">
        <f>I105</f>
        <v>302734.21</v>
      </c>
    </row>
    <row r="105" spans="1:9" ht="48" customHeight="1">
      <c r="A105" s="56" t="s">
        <v>300</v>
      </c>
      <c r="B105" s="57" t="s">
        <v>260</v>
      </c>
      <c r="C105" s="57" t="s">
        <v>275</v>
      </c>
      <c r="D105" s="57" t="s">
        <v>150</v>
      </c>
      <c r="E105" s="57" t="s">
        <v>271</v>
      </c>
      <c r="F105" s="57" t="s">
        <v>149</v>
      </c>
      <c r="G105" s="57" t="s">
        <v>131</v>
      </c>
      <c r="H105" s="57" t="s">
        <v>228</v>
      </c>
      <c r="I105" s="114">
        <f>'Доходы прил 1'!H75</f>
        <v>302734.21</v>
      </c>
    </row>
    <row r="106" spans="1:9" ht="40.5" customHeight="1">
      <c r="A106" s="56" t="s">
        <v>229</v>
      </c>
      <c r="B106" s="57" t="s">
        <v>260</v>
      </c>
      <c r="C106" s="57" t="s">
        <v>275</v>
      </c>
      <c r="D106" s="57" t="s">
        <v>150</v>
      </c>
      <c r="E106" s="57" t="s">
        <v>266</v>
      </c>
      <c r="F106" s="57" t="s">
        <v>149</v>
      </c>
      <c r="G106" s="57" t="s">
        <v>261</v>
      </c>
      <c r="H106" s="57" t="s">
        <v>228</v>
      </c>
      <c r="I106" s="114">
        <f>I107</f>
        <v>2308160.18</v>
      </c>
    </row>
    <row r="107" spans="1:9" ht="42" customHeight="1">
      <c r="A107" s="56" t="s">
        <v>229</v>
      </c>
      <c r="B107" s="57" t="s">
        <v>260</v>
      </c>
      <c r="C107" s="57" t="s">
        <v>275</v>
      </c>
      <c r="D107" s="57" t="s">
        <v>150</v>
      </c>
      <c r="E107" s="57" t="s">
        <v>276</v>
      </c>
      <c r="F107" s="57" t="s">
        <v>149</v>
      </c>
      <c r="G107" s="57" t="s">
        <v>131</v>
      </c>
      <c r="H107" s="57" t="s">
        <v>228</v>
      </c>
      <c r="I107" s="114">
        <f>'Доходы прил 1'!H76</f>
        <v>2308160.18</v>
      </c>
    </row>
    <row r="108" spans="1:9" ht="48.75" customHeight="1">
      <c r="A108" s="56" t="s">
        <v>450</v>
      </c>
      <c r="B108" s="57" t="s">
        <v>260</v>
      </c>
      <c r="C108" s="57" t="s">
        <v>275</v>
      </c>
      <c r="D108" s="57" t="s">
        <v>274</v>
      </c>
      <c r="E108" s="57" t="s">
        <v>128</v>
      </c>
      <c r="F108" s="57" t="s">
        <v>149</v>
      </c>
      <c r="G108" s="57" t="s">
        <v>261</v>
      </c>
      <c r="H108" s="57" t="s">
        <v>228</v>
      </c>
      <c r="I108" s="114">
        <f>I109</f>
        <v>444365.5</v>
      </c>
    </row>
    <row r="109" spans="1:9" ht="45.75" customHeight="1">
      <c r="A109" s="56" t="s">
        <v>450</v>
      </c>
      <c r="B109" s="57" t="s">
        <v>260</v>
      </c>
      <c r="C109" s="57" t="s">
        <v>275</v>
      </c>
      <c r="D109" s="57" t="s">
        <v>274</v>
      </c>
      <c r="E109" s="57" t="s">
        <v>128</v>
      </c>
      <c r="F109" s="57" t="s">
        <v>149</v>
      </c>
      <c r="G109" s="57" t="s">
        <v>131</v>
      </c>
      <c r="H109" s="57" t="s">
        <v>228</v>
      </c>
      <c r="I109" s="114">
        <f>'Доходы прил 1'!H77</f>
        <v>444365.5</v>
      </c>
    </row>
    <row r="110" spans="1:9" ht="27" customHeight="1">
      <c r="A110" s="56" t="s">
        <v>396</v>
      </c>
      <c r="B110" s="57" t="s">
        <v>260</v>
      </c>
      <c r="C110" s="57" t="s">
        <v>355</v>
      </c>
      <c r="D110" s="57" t="s">
        <v>130</v>
      </c>
      <c r="E110" s="57" t="s">
        <v>128</v>
      </c>
      <c r="F110" s="57" t="s">
        <v>130</v>
      </c>
      <c r="G110" s="57" t="s">
        <v>261</v>
      </c>
      <c r="H110" s="57" t="s">
        <v>253</v>
      </c>
      <c r="I110" s="114">
        <f>I111</f>
        <v>193366.75</v>
      </c>
    </row>
    <row r="111" spans="1:9" ht="21.75" customHeight="1">
      <c r="A111" s="56" t="s">
        <v>397</v>
      </c>
      <c r="B111" s="57" t="s">
        <v>260</v>
      </c>
      <c r="C111" s="57" t="s">
        <v>355</v>
      </c>
      <c r="D111" s="57" t="s">
        <v>132</v>
      </c>
      <c r="E111" s="57" t="s">
        <v>128</v>
      </c>
      <c r="F111" s="57" t="s">
        <v>149</v>
      </c>
      <c r="G111" s="57" t="s">
        <v>261</v>
      </c>
      <c r="H111" s="57" t="s">
        <v>253</v>
      </c>
      <c r="I111" s="114">
        <f>I112</f>
        <v>193366.75</v>
      </c>
    </row>
    <row r="112" spans="1:9" ht="26.25" customHeight="1">
      <c r="A112" s="56" t="s">
        <v>521</v>
      </c>
      <c r="B112" s="57" t="s">
        <v>260</v>
      </c>
      <c r="C112" s="57" t="s">
        <v>355</v>
      </c>
      <c r="D112" s="57" t="s">
        <v>132</v>
      </c>
      <c r="E112" s="57" t="s">
        <v>515</v>
      </c>
      <c r="F112" s="57" t="s">
        <v>149</v>
      </c>
      <c r="G112" s="57" t="s">
        <v>131</v>
      </c>
      <c r="H112" s="57" t="s">
        <v>253</v>
      </c>
      <c r="I112" s="114">
        <f>'Доходы прил 1'!H78</f>
        <v>193366.75</v>
      </c>
    </row>
    <row r="113" spans="1:9" ht="42" customHeight="1" thickBot="1">
      <c r="A113" s="66" t="s">
        <v>256</v>
      </c>
      <c r="B113" s="144" t="s">
        <v>257</v>
      </c>
      <c r="C113" s="145"/>
      <c r="D113" s="145"/>
      <c r="E113" s="145"/>
      <c r="F113" s="146"/>
      <c r="G113" s="67" t="s">
        <v>258</v>
      </c>
      <c r="H113" s="67" t="s">
        <v>197</v>
      </c>
      <c r="I113" s="54" t="s">
        <v>198</v>
      </c>
    </row>
    <row r="114" spans="1:9" ht="15" customHeight="1">
      <c r="A114" s="61">
        <v>1</v>
      </c>
      <c r="B114" s="128">
        <v>2</v>
      </c>
      <c r="C114" s="147"/>
      <c r="D114" s="147"/>
      <c r="E114" s="147"/>
      <c r="F114" s="129"/>
      <c r="G114" s="27">
        <v>3</v>
      </c>
      <c r="H114" s="27">
        <v>4</v>
      </c>
      <c r="I114" s="27">
        <v>5</v>
      </c>
    </row>
    <row r="115" spans="1:9" ht="30.75" customHeight="1">
      <c r="A115" s="56" t="s">
        <v>178</v>
      </c>
      <c r="B115" s="57" t="s">
        <v>260</v>
      </c>
      <c r="C115" s="57" t="s">
        <v>277</v>
      </c>
      <c r="D115" s="57" t="s">
        <v>130</v>
      </c>
      <c r="E115" s="57" t="s">
        <v>128</v>
      </c>
      <c r="F115" s="57" t="s">
        <v>130</v>
      </c>
      <c r="G115" s="57" t="s">
        <v>261</v>
      </c>
      <c r="H115" s="57" t="s">
        <v>128</v>
      </c>
      <c r="I115" s="114">
        <f>I116</f>
        <v>750366.6</v>
      </c>
    </row>
    <row r="116" spans="1:9" ht="26.25" customHeight="1">
      <c r="A116" s="56" t="s">
        <v>522</v>
      </c>
      <c r="B116" s="57" t="s">
        <v>260</v>
      </c>
      <c r="C116" s="57" t="s">
        <v>277</v>
      </c>
      <c r="D116" s="57" t="s">
        <v>134</v>
      </c>
      <c r="E116" s="57" t="s">
        <v>262</v>
      </c>
      <c r="F116" s="57" t="s">
        <v>149</v>
      </c>
      <c r="G116" s="57"/>
      <c r="H116" s="57" t="s">
        <v>231</v>
      </c>
      <c r="I116" s="114">
        <f>'Доходы прил 1'!H79</f>
        <v>750366.6</v>
      </c>
    </row>
    <row r="117" spans="1:9" ht="30" customHeight="1">
      <c r="A117" s="56" t="s">
        <v>523</v>
      </c>
      <c r="B117" s="57" t="s">
        <v>260</v>
      </c>
      <c r="C117" s="57" t="s">
        <v>277</v>
      </c>
      <c r="D117" s="57" t="s">
        <v>134</v>
      </c>
      <c r="E117" s="57" t="s">
        <v>271</v>
      </c>
      <c r="F117" s="57" t="s">
        <v>149</v>
      </c>
      <c r="G117" s="57" t="s">
        <v>131</v>
      </c>
      <c r="H117" s="57" t="s">
        <v>231</v>
      </c>
      <c r="I117" s="114">
        <f>'Доходы прил 1'!H79</f>
        <v>750366.6</v>
      </c>
    </row>
    <row r="118" spans="1:9" ht="38.25" customHeight="1" hidden="1">
      <c r="A118" s="56" t="s">
        <v>291</v>
      </c>
      <c r="B118" s="57" t="s">
        <v>260</v>
      </c>
      <c r="C118" s="57" t="s">
        <v>277</v>
      </c>
      <c r="D118" s="57" t="s">
        <v>134</v>
      </c>
      <c r="E118" s="57" t="s">
        <v>278</v>
      </c>
      <c r="F118" s="57" t="s">
        <v>149</v>
      </c>
      <c r="G118" s="57" t="s">
        <v>131</v>
      </c>
      <c r="H118" s="57" t="s">
        <v>231</v>
      </c>
      <c r="I118" s="114"/>
    </row>
    <row r="119" spans="1:9" ht="23.25" customHeight="1">
      <c r="A119" s="56" t="s">
        <v>179</v>
      </c>
      <c r="B119" s="57" t="s">
        <v>260</v>
      </c>
      <c r="C119" s="57" t="s">
        <v>361</v>
      </c>
      <c r="D119" s="57" t="s">
        <v>130</v>
      </c>
      <c r="E119" s="57" t="s">
        <v>128</v>
      </c>
      <c r="F119" s="57" t="s">
        <v>130</v>
      </c>
      <c r="G119" s="57"/>
      <c r="H119" s="57" t="s">
        <v>498</v>
      </c>
      <c r="I119" s="114">
        <f>I120</f>
        <v>13500</v>
      </c>
    </row>
    <row r="120" spans="1:9" ht="18.75" customHeight="1">
      <c r="A120" s="56" t="s">
        <v>524</v>
      </c>
      <c r="B120" s="57" t="s">
        <v>260</v>
      </c>
      <c r="C120" s="57" t="s">
        <v>361</v>
      </c>
      <c r="D120" s="57" t="s">
        <v>516</v>
      </c>
      <c r="E120" s="57" t="s">
        <v>128</v>
      </c>
      <c r="F120" s="57" t="s">
        <v>149</v>
      </c>
      <c r="G120" s="57"/>
      <c r="H120" s="57" t="s">
        <v>498</v>
      </c>
      <c r="I120" s="114">
        <f>I121</f>
        <v>13500</v>
      </c>
    </row>
    <row r="121" spans="1:9" ht="26.25" customHeight="1">
      <c r="A121" s="56" t="s">
        <v>499</v>
      </c>
      <c r="B121" s="57" t="s">
        <v>260</v>
      </c>
      <c r="C121" s="57" t="s">
        <v>361</v>
      </c>
      <c r="D121" s="57" t="s">
        <v>516</v>
      </c>
      <c r="E121" s="57" t="s">
        <v>267</v>
      </c>
      <c r="F121" s="57" t="s">
        <v>149</v>
      </c>
      <c r="G121" s="57" t="s">
        <v>131</v>
      </c>
      <c r="H121" s="57" t="s">
        <v>498</v>
      </c>
      <c r="I121" s="114">
        <f>'Доходы прил 1'!H80</f>
        <v>13500</v>
      </c>
    </row>
    <row r="122" spans="1:9" ht="15.75" customHeight="1">
      <c r="A122" s="56" t="s">
        <v>179</v>
      </c>
      <c r="B122" s="57" t="s">
        <v>260</v>
      </c>
      <c r="C122" s="57" t="s">
        <v>279</v>
      </c>
      <c r="D122" s="57" t="s">
        <v>130</v>
      </c>
      <c r="E122" s="57" t="s">
        <v>128</v>
      </c>
      <c r="F122" s="57" t="s">
        <v>130</v>
      </c>
      <c r="G122" s="57" t="s">
        <v>261</v>
      </c>
      <c r="H122" s="57" t="s">
        <v>233</v>
      </c>
      <c r="I122" s="114">
        <f>I125+I130</f>
        <v>39339.8</v>
      </c>
    </row>
    <row r="123" spans="1:9" ht="15" customHeight="1" hidden="1">
      <c r="A123" s="56" t="s">
        <v>180</v>
      </c>
      <c r="B123" s="57" t="s">
        <v>260</v>
      </c>
      <c r="C123" s="57" t="s">
        <v>279</v>
      </c>
      <c r="D123" s="57" t="s">
        <v>132</v>
      </c>
      <c r="E123" s="57" t="s">
        <v>128</v>
      </c>
      <c r="F123" s="57" t="s">
        <v>149</v>
      </c>
      <c r="G123" s="57" t="s">
        <v>261</v>
      </c>
      <c r="H123" s="57" t="s">
        <v>233</v>
      </c>
      <c r="I123" s="114">
        <f>I124</f>
        <v>0</v>
      </c>
    </row>
    <row r="124" spans="1:9" ht="16.5" customHeight="1" hidden="1">
      <c r="A124" s="56" t="s">
        <v>181</v>
      </c>
      <c r="B124" s="57" t="s">
        <v>260</v>
      </c>
      <c r="C124" s="57" t="s">
        <v>279</v>
      </c>
      <c r="D124" s="57" t="s">
        <v>132</v>
      </c>
      <c r="E124" s="57" t="s">
        <v>267</v>
      </c>
      <c r="F124" s="57" t="s">
        <v>149</v>
      </c>
      <c r="G124" s="57" t="s">
        <v>131</v>
      </c>
      <c r="H124" s="57" t="s">
        <v>233</v>
      </c>
      <c r="I124" s="114">
        <f>'Доходы прил 1'!H81</f>
        <v>0</v>
      </c>
    </row>
    <row r="125" spans="1:9" ht="16.5" customHeight="1">
      <c r="A125" s="56" t="s">
        <v>180</v>
      </c>
      <c r="B125" s="57" t="s">
        <v>260</v>
      </c>
      <c r="C125" s="57" t="s">
        <v>279</v>
      </c>
      <c r="D125" s="57" t="s">
        <v>132</v>
      </c>
      <c r="E125" s="57" t="s">
        <v>128</v>
      </c>
      <c r="F125" s="57" t="s">
        <v>149</v>
      </c>
      <c r="G125" s="57" t="s">
        <v>261</v>
      </c>
      <c r="H125" s="57" t="s">
        <v>233</v>
      </c>
      <c r="I125" s="114">
        <f>I126</f>
        <v>2033</v>
      </c>
    </row>
    <row r="126" spans="1:9" ht="15" customHeight="1">
      <c r="A126" s="56" t="s">
        <v>525</v>
      </c>
      <c r="B126" s="57" t="s">
        <v>260</v>
      </c>
      <c r="C126" s="57" t="s">
        <v>279</v>
      </c>
      <c r="D126" s="57" t="s">
        <v>132</v>
      </c>
      <c r="E126" s="57" t="s">
        <v>267</v>
      </c>
      <c r="F126" s="57" t="s">
        <v>149</v>
      </c>
      <c r="G126" s="57" t="s">
        <v>131</v>
      </c>
      <c r="H126" s="57" t="s">
        <v>233</v>
      </c>
      <c r="I126" s="114">
        <f>'Доходы прил 1'!H82</f>
        <v>2033</v>
      </c>
    </row>
    <row r="127" spans="1:9" ht="38.25" customHeight="1" hidden="1">
      <c r="A127" s="56" t="s">
        <v>398</v>
      </c>
      <c r="B127" s="57" t="s">
        <v>260</v>
      </c>
      <c r="C127" s="57" t="s">
        <v>363</v>
      </c>
      <c r="D127" s="57" t="s">
        <v>130</v>
      </c>
      <c r="E127" s="57" t="s">
        <v>128</v>
      </c>
      <c r="F127" s="57" t="s">
        <v>130</v>
      </c>
      <c r="G127" s="57" t="s">
        <v>261</v>
      </c>
      <c r="H127" s="57" t="s">
        <v>238</v>
      </c>
      <c r="I127" s="114">
        <f>I128</f>
        <v>0</v>
      </c>
    </row>
    <row r="128" spans="1:9" ht="27" customHeight="1" hidden="1">
      <c r="A128" s="56" t="s">
        <v>399</v>
      </c>
      <c r="B128" s="57" t="s">
        <v>260</v>
      </c>
      <c r="C128" s="57" t="s">
        <v>363</v>
      </c>
      <c r="D128" s="57" t="s">
        <v>150</v>
      </c>
      <c r="E128" s="57" t="s">
        <v>128</v>
      </c>
      <c r="F128" s="57" t="s">
        <v>149</v>
      </c>
      <c r="G128" s="57" t="s">
        <v>261</v>
      </c>
      <c r="H128" s="57" t="s">
        <v>238</v>
      </c>
      <c r="I128" s="114">
        <f>I129</f>
        <v>0</v>
      </c>
    </row>
    <row r="129" spans="1:9" ht="26.25" customHeight="1" hidden="1">
      <c r="A129" s="56" t="s">
        <v>399</v>
      </c>
      <c r="B129" s="57" t="s">
        <v>260</v>
      </c>
      <c r="C129" s="57" t="s">
        <v>363</v>
      </c>
      <c r="D129" s="57" t="s">
        <v>150</v>
      </c>
      <c r="E129" s="57" t="s">
        <v>128</v>
      </c>
      <c r="F129" s="57" t="s">
        <v>149</v>
      </c>
      <c r="G129" s="57" t="s">
        <v>419</v>
      </c>
      <c r="H129" s="57" t="s">
        <v>238</v>
      </c>
      <c r="I129" s="114">
        <f>'Доходы прил 1'!H83</f>
        <v>0</v>
      </c>
    </row>
    <row r="130" spans="1:9" ht="18.75" customHeight="1">
      <c r="A130" s="56" t="s">
        <v>182</v>
      </c>
      <c r="B130" s="57" t="s">
        <v>260</v>
      </c>
      <c r="C130" s="57" t="s">
        <v>279</v>
      </c>
      <c r="D130" s="57" t="s">
        <v>150</v>
      </c>
      <c r="E130" s="57" t="s">
        <v>128</v>
      </c>
      <c r="F130" s="57" t="s">
        <v>149</v>
      </c>
      <c r="G130" s="57"/>
      <c r="H130" s="57" t="s">
        <v>233</v>
      </c>
      <c r="I130" s="114">
        <f>I131</f>
        <v>37306.8</v>
      </c>
    </row>
    <row r="131" spans="1:9" ht="15" customHeight="1">
      <c r="A131" s="56" t="s">
        <v>148</v>
      </c>
      <c r="B131" s="57" t="s">
        <v>260</v>
      </c>
      <c r="C131" s="57" t="s">
        <v>279</v>
      </c>
      <c r="D131" s="57" t="s">
        <v>150</v>
      </c>
      <c r="E131" s="57" t="s">
        <v>267</v>
      </c>
      <c r="F131" s="57" t="s">
        <v>149</v>
      </c>
      <c r="G131" s="57" t="s">
        <v>131</v>
      </c>
      <c r="H131" s="57" t="s">
        <v>233</v>
      </c>
      <c r="I131" s="114">
        <f>'Доходы прил 1'!H84</f>
        <v>37306.8</v>
      </c>
    </row>
    <row r="132" spans="1:9" s="44" customFormat="1" ht="17.25" customHeight="1">
      <c r="A132" s="68" t="s">
        <v>183</v>
      </c>
      <c r="B132" s="69" t="s">
        <v>137</v>
      </c>
      <c r="C132" s="69" t="s">
        <v>130</v>
      </c>
      <c r="D132" s="69" t="s">
        <v>130</v>
      </c>
      <c r="E132" s="69" t="s">
        <v>128</v>
      </c>
      <c r="F132" s="69" t="s">
        <v>130</v>
      </c>
      <c r="G132" s="69" t="s">
        <v>261</v>
      </c>
      <c r="H132" s="69" t="s">
        <v>261</v>
      </c>
      <c r="I132" s="113">
        <f>I133+I156+I158+I161</f>
        <v>37393426.089999996</v>
      </c>
    </row>
    <row r="133" spans="1:9" ht="35.25" customHeight="1">
      <c r="A133" s="56" t="s">
        <v>280</v>
      </c>
      <c r="B133" s="57" t="s">
        <v>137</v>
      </c>
      <c r="C133" s="57" t="s">
        <v>129</v>
      </c>
      <c r="D133" s="57" t="s">
        <v>130</v>
      </c>
      <c r="E133" s="57" t="s">
        <v>128</v>
      </c>
      <c r="F133" s="57" t="s">
        <v>130</v>
      </c>
      <c r="G133" s="57" t="s">
        <v>261</v>
      </c>
      <c r="H133" s="57" t="s">
        <v>238</v>
      </c>
      <c r="I133" s="114">
        <f>I134+I143+I145+I147</f>
        <v>34817715.61</v>
      </c>
    </row>
    <row r="134" spans="1:9" ht="27" customHeight="1">
      <c r="A134" s="56" t="s">
        <v>281</v>
      </c>
      <c r="B134" s="57" t="s">
        <v>137</v>
      </c>
      <c r="C134" s="57" t="s">
        <v>129</v>
      </c>
      <c r="D134" s="57" t="s">
        <v>132</v>
      </c>
      <c r="E134" s="57" t="s">
        <v>128</v>
      </c>
      <c r="F134" s="57" t="s">
        <v>149</v>
      </c>
      <c r="G134" s="57" t="s">
        <v>261</v>
      </c>
      <c r="H134" s="57" t="s">
        <v>238</v>
      </c>
      <c r="I134" s="114">
        <f>SUM(I135:I136)</f>
        <v>27827999</v>
      </c>
    </row>
    <row r="135" spans="1:9" ht="25.5" customHeight="1">
      <c r="A135" s="56" t="s">
        <v>235</v>
      </c>
      <c r="B135" s="57" t="s">
        <v>137</v>
      </c>
      <c r="C135" s="57" t="s">
        <v>129</v>
      </c>
      <c r="D135" s="57" t="s">
        <v>132</v>
      </c>
      <c r="E135" s="57" t="s">
        <v>282</v>
      </c>
      <c r="F135" s="57" t="s">
        <v>149</v>
      </c>
      <c r="G135" s="57" t="s">
        <v>131</v>
      </c>
      <c r="H135" s="57" t="s">
        <v>238</v>
      </c>
      <c r="I135" s="114">
        <f>'Доходы прил 1'!H85+'Доходы прил 1'!H86</f>
        <v>27827999</v>
      </c>
    </row>
    <row r="136" spans="1:9" ht="26.25" customHeight="1" hidden="1">
      <c r="A136" s="56" t="s">
        <v>301</v>
      </c>
      <c r="B136" s="57" t="s">
        <v>137</v>
      </c>
      <c r="C136" s="57" t="s">
        <v>129</v>
      </c>
      <c r="D136" s="57" t="s">
        <v>132</v>
      </c>
      <c r="E136" s="57" t="s">
        <v>283</v>
      </c>
      <c r="F136" s="57" t="s">
        <v>149</v>
      </c>
      <c r="G136" s="57" t="s">
        <v>131</v>
      </c>
      <c r="H136" s="57" t="s">
        <v>238</v>
      </c>
      <c r="I136" s="114">
        <f>'Доходы прил 1'!H87</f>
        <v>0</v>
      </c>
    </row>
    <row r="137" spans="1:9" ht="24.75" customHeight="1" hidden="1">
      <c r="A137" s="56" t="s">
        <v>284</v>
      </c>
      <c r="B137" s="57" t="s">
        <v>137</v>
      </c>
      <c r="C137" s="57" t="s">
        <v>129</v>
      </c>
      <c r="D137" s="57" t="s">
        <v>129</v>
      </c>
      <c r="E137" s="57" t="s">
        <v>128</v>
      </c>
      <c r="F137" s="57" t="s">
        <v>149</v>
      </c>
      <c r="G137" s="57" t="s">
        <v>261</v>
      </c>
      <c r="H137" s="57" t="s">
        <v>238</v>
      </c>
      <c r="I137" s="114">
        <f>I138</f>
        <v>0</v>
      </c>
    </row>
    <row r="138" spans="1:9" ht="15" customHeight="1" hidden="1">
      <c r="A138" s="56" t="s">
        <v>240</v>
      </c>
      <c r="B138" s="57" t="s">
        <v>137</v>
      </c>
      <c r="C138" s="57" t="s">
        <v>129</v>
      </c>
      <c r="D138" s="57" t="s">
        <v>129</v>
      </c>
      <c r="E138" s="57" t="s">
        <v>285</v>
      </c>
      <c r="F138" s="57" t="s">
        <v>149</v>
      </c>
      <c r="G138" s="57" t="s">
        <v>131</v>
      </c>
      <c r="H138" s="57" t="s">
        <v>238</v>
      </c>
      <c r="I138" s="114">
        <f>'Доходы прил 1'!H88</f>
        <v>0</v>
      </c>
    </row>
    <row r="139" spans="1:9" ht="28.5" customHeight="1" hidden="1">
      <c r="A139" s="56" t="s">
        <v>287</v>
      </c>
      <c r="B139" s="57" t="s">
        <v>137</v>
      </c>
      <c r="C139" s="57" t="s">
        <v>129</v>
      </c>
      <c r="D139" s="57" t="s">
        <v>129</v>
      </c>
      <c r="E139" s="57" t="s">
        <v>286</v>
      </c>
      <c r="F139" s="57" t="s">
        <v>261</v>
      </c>
      <c r="G139" s="57" t="s">
        <v>261</v>
      </c>
      <c r="H139" s="57" t="s">
        <v>261</v>
      </c>
      <c r="I139" s="114">
        <v>0</v>
      </c>
    </row>
    <row r="140" spans="1:9" ht="12.75" hidden="1">
      <c r="A140" s="56" t="s">
        <v>269</v>
      </c>
      <c r="B140" s="57" t="s">
        <v>137</v>
      </c>
      <c r="C140" s="57" t="s">
        <v>129</v>
      </c>
      <c r="D140" s="57" t="s">
        <v>129</v>
      </c>
      <c r="E140" s="57" t="s">
        <v>286</v>
      </c>
      <c r="F140" s="57" t="s">
        <v>149</v>
      </c>
      <c r="G140" s="57" t="s">
        <v>261</v>
      </c>
      <c r="H140" s="57" t="s">
        <v>261</v>
      </c>
      <c r="I140" s="114">
        <v>0</v>
      </c>
    </row>
    <row r="141" spans="1:9" ht="25.5" customHeight="1" hidden="1">
      <c r="A141" s="56" t="s">
        <v>287</v>
      </c>
      <c r="B141" s="57" t="s">
        <v>137</v>
      </c>
      <c r="C141" s="57" t="s">
        <v>129</v>
      </c>
      <c r="D141" s="57" t="s">
        <v>129</v>
      </c>
      <c r="E141" s="57" t="s">
        <v>286</v>
      </c>
      <c r="F141" s="57" t="s">
        <v>149</v>
      </c>
      <c r="G141" s="57" t="s">
        <v>244</v>
      </c>
      <c r="H141" s="57" t="s">
        <v>261</v>
      </c>
      <c r="I141" s="114">
        <v>0</v>
      </c>
    </row>
    <row r="142" spans="1:9" ht="26.25" customHeight="1" hidden="1">
      <c r="A142" s="56" t="s">
        <v>287</v>
      </c>
      <c r="B142" s="57" t="s">
        <v>137</v>
      </c>
      <c r="C142" s="57" t="s">
        <v>129</v>
      </c>
      <c r="D142" s="57" t="s">
        <v>129</v>
      </c>
      <c r="E142" s="57" t="s">
        <v>286</v>
      </c>
      <c r="F142" s="57" t="s">
        <v>149</v>
      </c>
      <c r="G142" s="57" t="s">
        <v>244</v>
      </c>
      <c r="H142" s="57" t="s">
        <v>238</v>
      </c>
      <c r="I142" s="114">
        <v>0</v>
      </c>
    </row>
    <row r="143" spans="1:9" ht="20.25" customHeight="1">
      <c r="A143" s="56" t="s">
        <v>526</v>
      </c>
      <c r="B143" s="57" t="s">
        <v>137</v>
      </c>
      <c r="C143" s="57" t="s">
        <v>129</v>
      </c>
      <c r="D143" s="57" t="s">
        <v>129</v>
      </c>
      <c r="E143" s="57" t="s">
        <v>128</v>
      </c>
      <c r="F143" s="57" t="s">
        <v>149</v>
      </c>
      <c r="G143" s="57" t="s">
        <v>261</v>
      </c>
      <c r="H143" s="57" t="s">
        <v>238</v>
      </c>
      <c r="I143" s="114">
        <f>I144</f>
        <v>2741110</v>
      </c>
    </row>
    <row r="144" spans="1:9" ht="36" customHeight="1">
      <c r="A144" s="56" t="s">
        <v>502</v>
      </c>
      <c r="B144" s="57" t="s">
        <v>137</v>
      </c>
      <c r="C144" s="57" t="s">
        <v>129</v>
      </c>
      <c r="D144" s="57" t="s">
        <v>129</v>
      </c>
      <c r="E144" s="57" t="s">
        <v>286</v>
      </c>
      <c r="F144" s="57" t="s">
        <v>149</v>
      </c>
      <c r="G144" s="57" t="s">
        <v>501</v>
      </c>
      <c r="H144" s="57" t="s">
        <v>238</v>
      </c>
      <c r="I144" s="114">
        <f>'Доходы прил 1'!H96</f>
        <v>2741110</v>
      </c>
    </row>
    <row r="145" spans="1:9" ht="37.5" customHeight="1">
      <c r="A145" s="56" t="s">
        <v>527</v>
      </c>
      <c r="B145" s="57" t="s">
        <v>137</v>
      </c>
      <c r="C145" s="57" t="s">
        <v>129</v>
      </c>
      <c r="D145" s="57" t="s">
        <v>133</v>
      </c>
      <c r="E145" s="57" t="s">
        <v>128</v>
      </c>
      <c r="F145" s="57" t="s">
        <v>149</v>
      </c>
      <c r="G145" s="57" t="s">
        <v>261</v>
      </c>
      <c r="H145" s="57" t="s">
        <v>238</v>
      </c>
      <c r="I145" s="114">
        <f>I146</f>
        <v>412174.79</v>
      </c>
    </row>
    <row r="146" spans="1:9" ht="24" customHeight="1">
      <c r="A146" s="56" t="s">
        <v>184</v>
      </c>
      <c r="B146" s="57" t="s">
        <v>137</v>
      </c>
      <c r="C146" s="57" t="s">
        <v>129</v>
      </c>
      <c r="D146" s="57" t="s">
        <v>133</v>
      </c>
      <c r="E146" s="57" t="s">
        <v>288</v>
      </c>
      <c r="F146" s="57" t="s">
        <v>149</v>
      </c>
      <c r="G146" s="57" t="s">
        <v>131</v>
      </c>
      <c r="H146" s="57" t="s">
        <v>238</v>
      </c>
      <c r="I146" s="114">
        <f>'Доходы прил 1'!H97</f>
        <v>412174.79</v>
      </c>
    </row>
    <row r="147" spans="1:9" ht="18.75" customHeight="1">
      <c r="A147" s="56" t="s">
        <v>284</v>
      </c>
      <c r="B147" s="57" t="s">
        <v>137</v>
      </c>
      <c r="C147" s="57" t="s">
        <v>129</v>
      </c>
      <c r="D147" s="57" t="s">
        <v>273</v>
      </c>
      <c r="E147" s="57" t="s">
        <v>128</v>
      </c>
      <c r="F147" s="57" t="s">
        <v>149</v>
      </c>
      <c r="G147" s="57"/>
      <c r="H147" s="57" t="s">
        <v>238</v>
      </c>
      <c r="I147" s="114">
        <f>I152+I153</f>
        <v>3836431.82</v>
      </c>
    </row>
    <row r="148" spans="1:9" ht="42.75" customHeight="1" hidden="1" thickBot="1">
      <c r="A148" s="56" t="s">
        <v>416</v>
      </c>
      <c r="B148" s="57" t="s">
        <v>137</v>
      </c>
      <c r="C148" s="57" t="s">
        <v>129</v>
      </c>
      <c r="D148" s="57" t="s">
        <v>273</v>
      </c>
      <c r="E148" s="57" t="s">
        <v>278</v>
      </c>
      <c r="F148" s="57" t="s">
        <v>149</v>
      </c>
      <c r="G148" s="57" t="s">
        <v>394</v>
      </c>
      <c r="H148" s="57" t="s">
        <v>238</v>
      </c>
      <c r="I148" s="114">
        <f>'Доходы прил 1'!H93</f>
        <v>0</v>
      </c>
    </row>
    <row r="149" spans="1:9" ht="60" customHeight="1" hidden="1" thickBot="1">
      <c r="A149" s="70" t="s">
        <v>256</v>
      </c>
      <c r="B149" s="143" t="s">
        <v>257</v>
      </c>
      <c r="C149" s="143"/>
      <c r="D149" s="143"/>
      <c r="E149" s="143"/>
      <c r="F149" s="143"/>
      <c r="G149" s="71" t="s">
        <v>258</v>
      </c>
      <c r="H149" s="71" t="s">
        <v>197</v>
      </c>
      <c r="I149" s="115" t="s">
        <v>198</v>
      </c>
    </row>
    <row r="150" spans="1:9" ht="15.75" customHeight="1" hidden="1" thickBot="1">
      <c r="A150" s="73">
        <v>1</v>
      </c>
      <c r="B150" s="143">
        <v>2</v>
      </c>
      <c r="C150" s="143"/>
      <c r="D150" s="143"/>
      <c r="E150" s="143"/>
      <c r="F150" s="143"/>
      <c r="G150" s="72">
        <v>3</v>
      </c>
      <c r="H150" s="72">
        <v>4</v>
      </c>
      <c r="I150" s="115">
        <v>5</v>
      </c>
    </row>
    <row r="151" spans="1:9" ht="57.75" customHeight="1" hidden="1">
      <c r="A151" s="56" t="s">
        <v>422</v>
      </c>
      <c r="B151" s="57" t="s">
        <v>137</v>
      </c>
      <c r="C151" s="57" t="s">
        <v>129</v>
      </c>
      <c r="D151" s="57" t="s">
        <v>273</v>
      </c>
      <c r="E151" s="57" t="s">
        <v>278</v>
      </c>
      <c r="F151" s="57" t="s">
        <v>149</v>
      </c>
      <c r="G151" s="57" t="s">
        <v>423</v>
      </c>
      <c r="H151" s="57" t="s">
        <v>238</v>
      </c>
      <c r="I151" s="114">
        <f>'Доходы прил 1'!H94</f>
        <v>0</v>
      </c>
    </row>
    <row r="152" spans="1:9" ht="45.75" customHeight="1">
      <c r="A152" s="56" t="s">
        <v>528</v>
      </c>
      <c r="B152" s="57" t="s">
        <v>137</v>
      </c>
      <c r="C152" s="57" t="s">
        <v>129</v>
      </c>
      <c r="D152" s="57" t="s">
        <v>273</v>
      </c>
      <c r="E152" s="57" t="s">
        <v>289</v>
      </c>
      <c r="F152" s="57" t="s">
        <v>149</v>
      </c>
      <c r="G152" s="57" t="s">
        <v>131</v>
      </c>
      <c r="H152" s="57" t="s">
        <v>238</v>
      </c>
      <c r="I152" s="114">
        <f>'Доходы прил 1'!H98</f>
        <v>1337842</v>
      </c>
    </row>
    <row r="153" spans="1:9" ht="37.5" customHeight="1">
      <c r="A153" s="56" t="s">
        <v>529</v>
      </c>
      <c r="B153" s="57" t="s">
        <v>137</v>
      </c>
      <c r="C153" s="57" t="s">
        <v>129</v>
      </c>
      <c r="D153" s="57" t="s">
        <v>273</v>
      </c>
      <c r="E153" s="57" t="s">
        <v>286</v>
      </c>
      <c r="F153" s="57" t="s">
        <v>149</v>
      </c>
      <c r="G153" s="57"/>
      <c r="H153" s="57" t="s">
        <v>238</v>
      </c>
      <c r="I153" s="114">
        <f>I154+I155</f>
        <v>2498589.82</v>
      </c>
    </row>
    <row r="154" spans="1:9" ht="36" customHeight="1">
      <c r="A154" s="56" t="s">
        <v>447</v>
      </c>
      <c r="B154" s="57" t="s">
        <v>137</v>
      </c>
      <c r="C154" s="57" t="s">
        <v>129</v>
      </c>
      <c r="D154" s="57" t="s">
        <v>273</v>
      </c>
      <c r="E154" s="57" t="s">
        <v>286</v>
      </c>
      <c r="F154" s="57" t="s">
        <v>149</v>
      </c>
      <c r="G154" s="57" t="s">
        <v>446</v>
      </c>
      <c r="H154" s="57" t="s">
        <v>238</v>
      </c>
      <c r="I154" s="114">
        <f>'Доходы прил 1'!H99</f>
        <v>2370672</v>
      </c>
    </row>
    <row r="155" spans="1:9" ht="18" customHeight="1">
      <c r="A155" s="56" t="s">
        <v>530</v>
      </c>
      <c r="B155" s="57" t="s">
        <v>137</v>
      </c>
      <c r="C155" s="57" t="s">
        <v>129</v>
      </c>
      <c r="D155" s="57" t="s">
        <v>273</v>
      </c>
      <c r="E155" s="57" t="s">
        <v>286</v>
      </c>
      <c r="F155" s="57" t="s">
        <v>149</v>
      </c>
      <c r="G155" s="57" t="s">
        <v>448</v>
      </c>
      <c r="H155" s="57" t="s">
        <v>238</v>
      </c>
      <c r="I155" s="114">
        <f>'Доходы прил 1'!H101</f>
        <v>127917.82</v>
      </c>
    </row>
    <row r="156" spans="1:9" ht="14.25" customHeight="1">
      <c r="A156" s="56" t="s">
        <v>186</v>
      </c>
      <c r="B156" s="57" t="s">
        <v>137</v>
      </c>
      <c r="C156" s="57" t="s">
        <v>290</v>
      </c>
      <c r="D156" s="57" t="s">
        <v>130</v>
      </c>
      <c r="E156" s="57" t="s">
        <v>128</v>
      </c>
      <c r="F156" s="57" t="s">
        <v>130</v>
      </c>
      <c r="G156" s="57" t="s">
        <v>261</v>
      </c>
      <c r="H156" s="57" t="s">
        <v>233</v>
      </c>
      <c r="I156" s="114">
        <f>I157</f>
        <v>259911</v>
      </c>
    </row>
    <row r="157" spans="1:9" ht="14.25" customHeight="1">
      <c r="A157" s="56" t="s">
        <v>531</v>
      </c>
      <c r="B157" s="57" t="s">
        <v>137</v>
      </c>
      <c r="C157" s="57" t="s">
        <v>290</v>
      </c>
      <c r="D157" s="57" t="s">
        <v>150</v>
      </c>
      <c r="E157" s="57" t="s">
        <v>128</v>
      </c>
      <c r="F157" s="57" t="s">
        <v>149</v>
      </c>
      <c r="G157" s="57" t="s">
        <v>131</v>
      </c>
      <c r="H157" s="57" t="s">
        <v>233</v>
      </c>
      <c r="I157" s="114">
        <f>'Доходы прил 1'!H105</f>
        <v>259911</v>
      </c>
    </row>
    <row r="158" spans="1:9" ht="24.75" customHeight="1">
      <c r="A158" s="56" t="s">
        <v>532</v>
      </c>
      <c r="B158" s="57" t="s">
        <v>137</v>
      </c>
      <c r="C158" s="57" t="s">
        <v>362</v>
      </c>
      <c r="D158" s="57" t="s">
        <v>130</v>
      </c>
      <c r="E158" s="57" t="s">
        <v>128</v>
      </c>
      <c r="F158" s="57" t="s">
        <v>130</v>
      </c>
      <c r="G158" s="57"/>
      <c r="H158" s="57" t="s">
        <v>233</v>
      </c>
      <c r="I158" s="114">
        <f>I159</f>
        <v>2400000</v>
      </c>
    </row>
    <row r="159" spans="1:9" ht="24" customHeight="1">
      <c r="A159" s="56" t="s">
        <v>505</v>
      </c>
      <c r="B159" s="57" t="s">
        <v>137</v>
      </c>
      <c r="C159" s="57" t="s">
        <v>362</v>
      </c>
      <c r="D159" s="57" t="s">
        <v>150</v>
      </c>
      <c r="E159" s="57" t="s">
        <v>128</v>
      </c>
      <c r="F159" s="57" t="s">
        <v>149</v>
      </c>
      <c r="G159" s="57"/>
      <c r="H159" s="57" t="s">
        <v>233</v>
      </c>
      <c r="I159" s="114">
        <f>I160</f>
        <v>2400000</v>
      </c>
    </row>
    <row r="160" spans="1:9" ht="22.5" customHeight="1">
      <c r="A160" s="56" t="s">
        <v>533</v>
      </c>
      <c r="B160" s="57" t="s">
        <v>137</v>
      </c>
      <c r="C160" s="57" t="s">
        <v>362</v>
      </c>
      <c r="D160" s="57" t="s">
        <v>150</v>
      </c>
      <c r="E160" s="57" t="s">
        <v>266</v>
      </c>
      <c r="F160" s="57" t="s">
        <v>149</v>
      </c>
      <c r="G160" s="57" t="s">
        <v>131</v>
      </c>
      <c r="H160" s="57" t="s">
        <v>233</v>
      </c>
      <c r="I160" s="114">
        <f>'Доходы прил 1'!H106</f>
        <v>2400000</v>
      </c>
    </row>
    <row r="161" spans="1:9" ht="14.25" customHeight="1">
      <c r="A161" s="56" t="s">
        <v>534</v>
      </c>
      <c r="B161" s="57" t="s">
        <v>137</v>
      </c>
      <c r="C161" s="57" t="s">
        <v>363</v>
      </c>
      <c r="D161" s="57" t="s">
        <v>130</v>
      </c>
      <c r="E161" s="57" t="s">
        <v>128</v>
      </c>
      <c r="F161" s="57" t="s">
        <v>130</v>
      </c>
      <c r="G161" s="57"/>
      <c r="H161" s="57" t="s">
        <v>238</v>
      </c>
      <c r="I161" s="114">
        <f>I162</f>
        <v>-84200.52</v>
      </c>
    </row>
    <row r="162" spans="1:9" ht="14.25" customHeight="1">
      <c r="A162" s="56" t="s">
        <v>535</v>
      </c>
      <c r="B162" s="57" t="s">
        <v>137</v>
      </c>
      <c r="C162" s="57" t="s">
        <v>363</v>
      </c>
      <c r="D162" s="57" t="s">
        <v>150</v>
      </c>
      <c r="E162" s="57" t="s">
        <v>128</v>
      </c>
      <c r="F162" s="57" t="s">
        <v>149</v>
      </c>
      <c r="G162" s="57"/>
      <c r="H162" s="57" t="s">
        <v>238</v>
      </c>
      <c r="I162" s="114">
        <f>I163+I164+I165</f>
        <v>-84200.52</v>
      </c>
    </row>
    <row r="163" spans="1:9" ht="27" customHeight="1">
      <c r="A163" s="56" t="s">
        <v>399</v>
      </c>
      <c r="B163" s="57" t="s">
        <v>137</v>
      </c>
      <c r="C163" s="57" t="s">
        <v>363</v>
      </c>
      <c r="D163" s="57" t="s">
        <v>150</v>
      </c>
      <c r="E163" s="57" t="s">
        <v>128</v>
      </c>
      <c r="F163" s="57" t="s">
        <v>149</v>
      </c>
      <c r="G163" s="57" t="s">
        <v>508</v>
      </c>
      <c r="H163" s="57" t="s">
        <v>238</v>
      </c>
      <c r="I163" s="114">
        <f>'Доходы прил 1'!H107</f>
        <v>-20</v>
      </c>
    </row>
    <row r="164" spans="1:9" ht="37.5" customHeight="1">
      <c r="A164" s="56" t="s">
        <v>510</v>
      </c>
      <c r="B164" s="57" t="s">
        <v>137</v>
      </c>
      <c r="C164" s="57" t="s">
        <v>363</v>
      </c>
      <c r="D164" s="57" t="s">
        <v>150</v>
      </c>
      <c r="E164" s="57" t="s">
        <v>128</v>
      </c>
      <c r="F164" s="57" t="s">
        <v>149</v>
      </c>
      <c r="G164" s="57" t="s">
        <v>509</v>
      </c>
      <c r="H164" s="57" t="s">
        <v>238</v>
      </c>
      <c r="I164" s="114">
        <f>'Доходы прил 1'!H108</f>
        <v>-290.03</v>
      </c>
    </row>
    <row r="165" spans="1:9" ht="32.25" customHeight="1">
      <c r="A165" s="56" t="s">
        <v>512</v>
      </c>
      <c r="B165" s="57" t="s">
        <v>137</v>
      </c>
      <c r="C165" s="57" t="s">
        <v>363</v>
      </c>
      <c r="D165" s="57" t="s">
        <v>150</v>
      </c>
      <c r="E165" s="57" t="s">
        <v>128</v>
      </c>
      <c r="F165" s="57" t="s">
        <v>149</v>
      </c>
      <c r="G165" s="57" t="s">
        <v>511</v>
      </c>
      <c r="H165" s="57" t="s">
        <v>238</v>
      </c>
      <c r="I165" s="114">
        <f>'Доходы прил 1'!H109</f>
        <v>-83890.49</v>
      </c>
    </row>
    <row r="166" spans="1:9" s="44" customFormat="1" ht="27" customHeight="1" hidden="1">
      <c r="A166" s="41" t="s">
        <v>188</v>
      </c>
      <c r="B166" s="42" t="s">
        <v>138</v>
      </c>
      <c r="C166" s="42" t="s">
        <v>130</v>
      </c>
      <c r="D166" s="42" t="s">
        <v>130</v>
      </c>
      <c r="E166" s="42" t="s">
        <v>128</v>
      </c>
      <c r="F166" s="42" t="s">
        <v>130</v>
      </c>
      <c r="G166" s="42" t="s">
        <v>261</v>
      </c>
      <c r="H166" s="42"/>
      <c r="I166" s="43">
        <f>I167</f>
        <v>0</v>
      </c>
    </row>
    <row r="167" spans="1:9" ht="15" customHeight="1" hidden="1">
      <c r="A167" s="35" t="s">
        <v>189</v>
      </c>
      <c r="B167" s="36" t="s">
        <v>138</v>
      </c>
      <c r="C167" s="36" t="s">
        <v>129</v>
      </c>
      <c r="D167" s="36" t="s">
        <v>130</v>
      </c>
      <c r="E167" s="36" t="s">
        <v>128</v>
      </c>
      <c r="F167" s="36" t="s">
        <v>130</v>
      </c>
      <c r="G167" s="36" t="s">
        <v>261</v>
      </c>
      <c r="H167" s="36" t="s">
        <v>253</v>
      </c>
      <c r="I167" s="45">
        <f>I168</f>
        <v>0</v>
      </c>
    </row>
    <row r="168" spans="1:9" ht="15.75" customHeight="1" hidden="1">
      <c r="A168" s="35" t="s">
        <v>190</v>
      </c>
      <c r="B168" s="36" t="s">
        <v>138</v>
      </c>
      <c r="C168" s="36" t="s">
        <v>129</v>
      </c>
      <c r="D168" s="36" t="s">
        <v>132</v>
      </c>
      <c r="E168" s="36" t="s">
        <v>128</v>
      </c>
      <c r="F168" s="36" t="s">
        <v>149</v>
      </c>
      <c r="G168" s="36" t="s">
        <v>261</v>
      </c>
      <c r="H168" s="36" t="s">
        <v>253</v>
      </c>
      <c r="I168" s="45">
        <f>I169</f>
        <v>0</v>
      </c>
    </row>
    <row r="169" spans="1:9" ht="25.5" customHeight="1" hidden="1">
      <c r="A169" s="35" t="s">
        <v>191</v>
      </c>
      <c r="B169" s="36" t="s">
        <v>138</v>
      </c>
      <c r="C169" s="36" t="s">
        <v>129</v>
      </c>
      <c r="D169" s="36" t="s">
        <v>132</v>
      </c>
      <c r="E169" s="36" t="s">
        <v>267</v>
      </c>
      <c r="F169" s="36" t="s">
        <v>149</v>
      </c>
      <c r="G169" s="36" t="s">
        <v>131</v>
      </c>
      <c r="H169" s="36" t="s">
        <v>253</v>
      </c>
      <c r="I169" s="45"/>
    </row>
  </sheetData>
  <sheetProtection/>
  <mergeCells count="15">
    <mergeCell ref="G1:I1"/>
    <mergeCell ref="A3:H3"/>
    <mergeCell ref="B4:F4"/>
    <mergeCell ref="B150:F150"/>
    <mergeCell ref="B103:F103"/>
    <mergeCell ref="B102:F102"/>
    <mergeCell ref="B113:F113"/>
    <mergeCell ref="B114:F114"/>
    <mergeCell ref="B5:F5"/>
    <mergeCell ref="B43:F43"/>
    <mergeCell ref="A2:I2"/>
    <mergeCell ref="B61:F61"/>
    <mergeCell ref="B62:F62"/>
    <mergeCell ref="B44:F44"/>
    <mergeCell ref="B149:F149"/>
  </mergeCells>
  <printOptions/>
  <pageMargins left="0.75" right="0.75" top="0.27" bottom="0.47" header="0.18" footer="0.33"/>
  <pageSetup horizontalDpi="600" verticalDpi="600" orientation="portrait" paperSize="9" scale="81" r:id="rId1"/>
  <headerFooter alignWithMargins="0">
    <oddFooter>&amp;CСтраница &amp;P из &amp;N</oddFooter>
  </headerFooter>
  <rowBreaks count="2" manualBreakCount="2">
    <brk id="60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288"/>
  <sheetViews>
    <sheetView view="pageBreakPreview" zoomScale="90" zoomScaleSheetLayoutView="90" workbookViewId="0" topLeftCell="A147">
      <selection activeCell="G61" sqref="G61"/>
    </sheetView>
  </sheetViews>
  <sheetFormatPr defaultColWidth="9.00390625" defaultRowHeight="12.75"/>
  <cols>
    <col min="1" max="1" width="4.00390625" style="0" customWidth="1"/>
    <col min="2" max="2" width="3.875" style="4" customWidth="1"/>
    <col min="3" max="3" width="5.00390625" style="4" customWidth="1"/>
    <col min="4" max="4" width="8.625" style="4" customWidth="1"/>
    <col min="5" max="5" width="4.75390625" style="4" customWidth="1"/>
    <col min="6" max="6" width="59.625" style="0" customWidth="1"/>
    <col min="7" max="7" width="16.00390625" style="0" customWidth="1"/>
    <col min="8" max="8" width="15.375" style="0" customWidth="1"/>
    <col min="9" max="9" width="16.00390625" style="0" customWidth="1"/>
  </cols>
  <sheetData>
    <row r="1" spans="1:9" ht="50.25" customHeight="1">
      <c r="A1" s="1"/>
      <c r="B1" s="10"/>
      <c r="C1" s="10"/>
      <c r="D1" s="10"/>
      <c r="E1" s="10"/>
      <c r="F1" s="1"/>
      <c r="G1" s="1"/>
      <c r="H1" s="158" t="s">
        <v>536</v>
      </c>
      <c r="I1" s="158"/>
    </row>
    <row r="2" spans="1:9" ht="12.75" customHeight="1">
      <c r="A2" s="159" t="s">
        <v>537</v>
      </c>
      <c r="B2" s="159"/>
      <c r="C2" s="159"/>
      <c r="D2" s="159"/>
      <c r="E2" s="159"/>
      <c r="F2" s="159"/>
      <c r="G2" s="159"/>
      <c r="H2" s="159"/>
      <c r="I2" s="159"/>
    </row>
    <row r="3" spans="1:9" ht="14.25" customHeight="1">
      <c r="A3" s="159" t="s">
        <v>33</v>
      </c>
      <c r="B3" s="159"/>
      <c r="C3" s="159"/>
      <c r="D3" s="159"/>
      <c r="E3" s="159"/>
      <c r="F3" s="159"/>
      <c r="G3" s="159"/>
      <c r="H3" s="159"/>
      <c r="I3" s="159"/>
    </row>
    <row r="4" spans="1:9" ht="13.5" customHeight="1" thickBot="1">
      <c r="A4" s="1"/>
      <c r="B4" s="10"/>
      <c r="C4" s="10"/>
      <c r="D4" s="10"/>
      <c r="E4" s="10"/>
      <c r="F4" s="1"/>
      <c r="G4" s="1"/>
      <c r="H4" s="1"/>
      <c r="I4" s="1" t="s">
        <v>302</v>
      </c>
    </row>
    <row r="5" spans="1:9" s="6" customFormat="1" ht="24.75" customHeight="1" thickBot="1">
      <c r="A5" s="156" t="s">
        <v>354</v>
      </c>
      <c r="B5" s="155" t="s">
        <v>37</v>
      </c>
      <c r="C5" s="155" t="s">
        <v>34</v>
      </c>
      <c r="D5" s="155" t="s">
        <v>35</v>
      </c>
      <c r="E5" s="155" t="s">
        <v>36</v>
      </c>
      <c r="F5" s="156" t="s">
        <v>303</v>
      </c>
      <c r="G5" s="157" t="s">
        <v>538</v>
      </c>
      <c r="H5" s="157" t="s">
        <v>125</v>
      </c>
      <c r="I5" s="157" t="s">
        <v>198</v>
      </c>
    </row>
    <row r="6" spans="1:9" s="6" customFormat="1" ht="24.75" customHeight="1" thickBot="1">
      <c r="A6" s="156"/>
      <c r="B6" s="155"/>
      <c r="C6" s="155"/>
      <c r="D6" s="155"/>
      <c r="E6" s="155"/>
      <c r="F6" s="156"/>
      <c r="G6" s="157"/>
      <c r="H6" s="157"/>
      <c r="I6" s="157"/>
    </row>
    <row r="7" spans="1:9" s="9" customFormat="1" ht="63" customHeight="1" thickBot="1">
      <c r="A7" s="156"/>
      <c r="B7" s="155"/>
      <c r="C7" s="155"/>
      <c r="D7" s="155"/>
      <c r="E7" s="155"/>
      <c r="F7" s="156"/>
      <c r="G7" s="157"/>
      <c r="H7" s="157"/>
      <c r="I7" s="157"/>
    </row>
    <row r="8" spans="1:9" s="3" customFormat="1" ht="13.5" thickBot="1">
      <c r="A8" s="23">
        <v>1</v>
      </c>
      <c r="B8" s="24" t="s">
        <v>137</v>
      </c>
      <c r="C8" s="24" t="s">
        <v>138</v>
      </c>
      <c r="D8" s="24" t="s">
        <v>139</v>
      </c>
      <c r="E8" s="24" t="s">
        <v>163</v>
      </c>
      <c r="F8" s="23">
        <v>6</v>
      </c>
      <c r="G8" s="23">
        <v>7</v>
      </c>
      <c r="H8" s="23">
        <v>8</v>
      </c>
      <c r="I8" s="23">
        <v>9</v>
      </c>
    </row>
    <row r="9" spans="1:10" s="22" customFormat="1" ht="12.75">
      <c r="A9" s="46"/>
      <c r="B9" s="19" t="s">
        <v>305</v>
      </c>
      <c r="C9" s="19"/>
      <c r="D9" s="19"/>
      <c r="E9" s="19"/>
      <c r="F9" s="20" t="s">
        <v>136</v>
      </c>
      <c r="G9" s="21">
        <f>G10+G13+G22+G25+G35</f>
        <v>10899305.9</v>
      </c>
      <c r="H9" s="21">
        <f>H10+H13+H22+H25+H32+H35</f>
        <v>10899305.9</v>
      </c>
      <c r="I9" s="21">
        <f>I10+I13+I22+I25+I32+I35</f>
        <v>10881183.72</v>
      </c>
      <c r="J9" s="49"/>
    </row>
    <row r="10" spans="1:10" ht="41.25" customHeight="1">
      <c r="A10" s="74"/>
      <c r="B10" s="75" t="s">
        <v>38</v>
      </c>
      <c r="C10" s="75" t="s">
        <v>133</v>
      </c>
      <c r="D10" s="75"/>
      <c r="E10" s="75"/>
      <c r="F10" s="76" t="s">
        <v>159</v>
      </c>
      <c r="G10" s="77">
        <f aca="true" t="shared" si="0" ref="G10:I11">G11</f>
        <v>901008</v>
      </c>
      <c r="H10" s="77">
        <f t="shared" si="0"/>
        <v>901008</v>
      </c>
      <c r="I10" s="77">
        <f t="shared" si="0"/>
        <v>901008</v>
      </c>
      <c r="J10" s="2"/>
    </row>
    <row r="11" spans="1:10" ht="25.5">
      <c r="A11" s="74"/>
      <c r="B11" s="75" t="s">
        <v>305</v>
      </c>
      <c r="C11" s="75" t="s">
        <v>133</v>
      </c>
      <c r="D11" s="75" t="s">
        <v>39</v>
      </c>
      <c r="E11" s="75"/>
      <c r="F11" s="78" t="s">
        <v>160</v>
      </c>
      <c r="G11" s="77">
        <f t="shared" si="0"/>
        <v>901008</v>
      </c>
      <c r="H11" s="77">
        <f t="shared" si="0"/>
        <v>901008</v>
      </c>
      <c r="I11" s="77">
        <f t="shared" si="0"/>
        <v>901008</v>
      </c>
      <c r="J11" s="2"/>
    </row>
    <row r="12" spans="1:10" ht="14.25" customHeight="1">
      <c r="A12" s="74" t="s">
        <v>260</v>
      </c>
      <c r="B12" s="75" t="s">
        <v>41</v>
      </c>
      <c r="C12" s="75" t="s">
        <v>133</v>
      </c>
      <c r="D12" s="75" t="s">
        <v>39</v>
      </c>
      <c r="E12" s="75" t="s">
        <v>289</v>
      </c>
      <c r="F12" s="79" t="s">
        <v>151</v>
      </c>
      <c r="G12" s="77">
        <v>901008</v>
      </c>
      <c r="H12" s="77">
        <v>901008</v>
      </c>
      <c r="I12" s="77">
        <v>901008</v>
      </c>
      <c r="J12" s="2"/>
    </row>
    <row r="13" spans="1:10" ht="38.25">
      <c r="A13" s="74"/>
      <c r="B13" s="75" t="s">
        <v>42</v>
      </c>
      <c r="C13" s="75" t="s">
        <v>273</v>
      </c>
      <c r="D13" s="75"/>
      <c r="E13" s="75"/>
      <c r="F13" s="76" t="s">
        <v>306</v>
      </c>
      <c r="G13" s="77">
        <f>G16+G20+G14+G18</f>
        <v>6997601.54</v>
      </c>
      <c r="H13" s="77">
        <f>H14+H16</f>
        <v>6997601.54</v>
      </c>
      <c r="I13" s="77">
        <f>I14+I16</f>
        <v>6997601.54</v>
      </c>
      <c r="J13" s="2"/>
    </row>
    <row r="14" spans="1:10" ht="25.5">
      <c r="A14" s="74"/>
      <c r="B14" s="75" t="s">
        <v>38</v>
      </c>
      <c r="C14" s="75" t="s">
        <v>273</v>
      </c>
      <c r="D14" s="75" t="s">
        <v>50</v>
      </c>
      <c r="E14" s="75"/>
      <c r="F14" s="78" t="s">
        <v>307</v>
      </c>
      <c r="G14" s="77">
        <f>G15</f>
        <v>6410145.66</v>
      </c>
      <c r="H14" s="77">
        <f>H15</f>
        <v>6410145.66</v>
      </c>
      <c r="I14" s="77">
        <f>I15</f>
        <v>6410145.66</v>
      </c>
      <c r="J14" s="2"/>
    </row>
    <row r="15" spans="1:10" ht="12.75">
      <c r="A15" s="74" t="s">
        <v>137</v>
      </c>
      <c r="B15" s="75" t="s">
        <v>305</v>
      </c>
      <c r="C15" s="75" t="s">
        <v>273</v>
      </c>
      <c r="D15" s="75" t="s">
        <v>50</v>
      </c>
      <c r="E15" s="75" t="s">
        <v>289</v>
      </c>
      <c r="F15" s="79" t="s">
        <v>151</v>
      </c>
      <c r="G15" s="77">
        <v>6410145.66</v>
      </c>
      <c r="H15" s="77">
        <v>6410145.66</v>
      </c>
      <c r="I15" s="77">
        <v>6410145.66</v>
      </c>
      <c r="J15" s="2"/>
    </row>
    <row r="16" spans="1:10" ht="25.5">
      <c r="A16" s="74"/>
      <c r="B16" s="75" t="s">
        <v>38</v>
      </c>
      <c r="C16" s="75" t="s">
        <v>273</v>
      </c>
      <c r="D16" s="75" t="s">
        <v>43</v>
      </c>
      <c r="E16" s="75"/>
      <c r="F16" s="78" t="s">
        <v>307</v>
      </c>
      <c r="G16" s="77">
        <f>G17</f>
        <v>587455.88</v>
      </c>
      <c r="H16" s="77">
        <f>H17</f>
        <v>587455.88</v>
      </c>
      <c r="I16" s="77">
        <f>I17</f>
        <v>587455.88</v>
      </c>
      <c r="J16" s="2"/>
    </row>
    <row r="17" spans="1:10" ht="12.75">
      <c r="A17" s="74" t="s">
        <v>138</v>
      </c>
      <c r="B17" s="75" t="s">
        <v>305</v>
      </c>
      <c r="C17" s="75" t="s">
        <v>273</v>
      </c>
      <c r="D17" s="75" t="s">
        <v>43</v>
      </c>
      <c r="E17" s="75" t="s">
        <v>289</v>
      </c>
      <c r="F17" s="79" t="s">
        <v>151</v>
      </c>
      <c r="G17" s="77">
        <v>587455.88</v>
      </c>
      <c r="H17" s="77">
        <v>587455.88</v>
      </c>
      <c r="I17" s="77">
        <v>587455.88</v>
      </c>
      <c r="J17" s="2"/>
    </row>
    <row r="18" spans="1:10" ht="38.25" hidden="1">
      <c r="A18" s="74"/>
      <c r="B18" s="75" t="s">
        <v>38</v>
      </c>
      <c r="C18" s="75" t="s">
        <v>273</v>
      </c>
      <c r="D18" s="75" t="s">
        <v>52</v>
      </c>
      <c r="E18" s="75"/>
      <c r="F18" s="78" t="s">
        <v>312</v>
      </c>
      <c r="G18" s="77">
        <f>G19</f>
        <v>0</v>
      </c>
      <c r="H18" s="77">
        <f>H19</f>
        <v>0</v>
      </c>
      <c r="I18" s="77">
        <f>I19</f>
        <v>0</v>
      </c>
      <c r="J18" s="2"/>
    </row>
    <row r="19" spans="1:10" ht="12.75" hidden="1">
      <c r="A19" s="74" t="s">
        <v>138</v>
      </c>
      <c r="B19" s="75" t="s">
        <v>305</v>
      </c>
      <c r="C19" s="75" t="s">
        <v>273</v>
      </c>
      <c r="D19" s="75" t="s">
        <v>52</v>
      </c>
      <c r="E19" s="75" t="s">
        <v>40</v>
      </c>
      <c r="F19" s="79" t="s">
        <v>151</v>
      </c>
      <c r="G19" s="77"/>
      <c r="H19" s="77"/>
      <c r="I19" s="77"/>
      <c r="J19" s="2"/>
    </row>
    <row r="20" spans="1:10" ht="38.25" hidden="1">
      <c r="A20" s="74"/>
      <c r="B20" s="75" t="s">
        <v>38</v>
      </c>
      <c r="C20" s="75" t="s">
        <v>273</v>
      </c>
      <c r="D20" s="75" t="s">
        <v>452</v>
      </c>
      <c r="E20" s="75"/>
      <c r="F20" s="78" t="s">
        <v>438</v>
      </c>
      <c r="G20" s="77">
        <f>G21</f>
        <v>0</v>
      </c>
      <c r="H20" s="77">
        <f>H21</f>
        <v>0</v>
      </c>
      <c r="I20" s="77">
        <f>I21</f>
        <v>0</v>
      </c>
      <c r="J20" s="2"/>
    </row>
    <row r="21" spans="1:10" ht="12.75" hidden="1">
      <c r="A21" s="74" t="s">
        <v>138</v>
      </c>
      <c r="B21" s="75" t="s">
        <v>305</v>
      </c>
      <c r="C21" s="75" t="s">
        <v>273</v>
      </c>
      <c r="D21" s="75" t="s">
        <v>452</v>
      </c>
      <c r="E21" s="75" t="s">
        <v>40</v>
      </c>
      <c r="F21" s="79" t="s">
        <v>151</v>
      </c>
      <c r="G21" s="77"/>
      <c r="H21" s="77"/>
      <c r="I21" s="77"/>
      <c r="J21" s="2"/>
    </row>
    <row r="22" spans="1:10" ht="12.75">
      <c r="A22" s="74"/>
      <c r="B22" s="75" t="s">
        <v>132</v>
      </c>
      <c r="C22" s="75" t="s">
        <v>290</v>
      </c>
      <c r="D22" s="75"/>
      <c r="E22" s="75"/>
      <c r="F22" s="79" t="s">
        <v>400</v>
      </c>
      <c r="G22" s="77">
        <f aca="true" t="shared" si="1" ref="G22:I23">G23</f>
        <v>114704.44</v>
      </c>
      <c r="H22" s="77">
        <f t="shared" si="1"/>
        <v>114704.44</v>
      </c>
      <c r="I22" s="77">
        <f t="shared" si="1"/>
        <v>114704.44</v>
      </c>
      <c r="J22" s="2"/>
    </row>
    <row r="23" spans="1:10" ht="12.75">
      <c r="A23" s="74"/>
      <c r="B23" s="75" t="s">
        <v>132</v>
      </c>
      <c r="C23" s="75" t="s">
        <v>290</v>
      </c>
      <c r="D23" s="75" t="s">
        <v>401</v>
      </c>
      <c r="E23" s="75"/>
      <c r="F23" s="79" t="s">
        <v>402</v>
      </c>
      <c r="G23" s="77">
        <f t="shared" si="1"/>
        <v>114704.44</v>
      </c>
      <c r="H23" s="77">
        <f t="shared" si="1"/>
        <v>114704.44</v>
      </c>
      <c r="I23" s="77">
        <f t="shared" si="1"/>
        <v>114704.44</v>
      </c>
      <c r="J23" s="2"/>
    </row>
    <row r="24" spans="1:10" ht="15.75" customHeight="1">
      <c r="A24" s="74" t="s">
        <v>139</v>
      </c>
      <c r="B24" s="75" t="s">
        <v>132</v>
      </c>
      <c r="C24" s="75" t="s">
        <v>290</v>
      </c>
      <c r="D24" s="75" t="s">
        <v>401</v>
      </c>
      <c r="E24" s="75" t="s">
        <v>271</v>
      </c>
      <c r="F24" s="79" t="s">
        <v>151</v>
      </c>
      <c r="G24" s="77">
        <v>114704.44</v>
      </c>
      <c r="H24" s="77">
        <v>114704.44</v>
      </c>
      <c r="I24" s="77">
        <v>114704.44</v>
      </c>
      <c r="J24" s="2"/>
    </row>
    <row r="25" spans="1:10" ht="27" customHeight="1">
      <c r="A25" s="74"/>
      <c r="B25" s="75" t="s">
        <v>46</v>
      </c>
      <c r="C25" s="75" t="s">
        <v>275</v>
      </c>
      <c r="D25" s="75"/>
      <c r="E25" s="75"/>
      <c r="F25" s="76" t="s">
        <v>147</v>
      </c>
      <c r="G25" s="77">
        <f>G30</f>
        <v>47000</v>
      </c>
      <c r="H25" s="77">
        <f>H30</f>
        <v>47000</v>
      </c>
      <c r="I25" s="77">
        <f>I30</f>
        <v>47000</v>
      </c>
      <c r="J25" s="2"/>
    </row>
    <row r="26" spans="1:9" s="6" customFormat="1" ht="24.75" customHeight="1" hidden="1" thickBot="1">
      <c r="A26" s="149" t="s">
        <v>354</v>
      </c>
      <c r="B26" s="150" t="s">
        <v>37</v>
      </c>
      <c r="C26" s="150" t="s">
        <v>34</v>
      </c>
      <c r="D26" s="150" t="s">
        <v>35</v>
      </c>
      <c r="E26" s="150" t="s">
        <v>36</v>
      </c>
      <c r="F26" s="149" t="s">
        <v>303</v>
      </c>
      <c r="G26" s="151" t="s">
        <v>451</v>
      </c>
      <c r="H26" s="151" t="s">
        <v>125</v>
      </c>
      <c r="I26" s="151" t="s">
        <v>198</v>
      </c>
    </row>
    <row r="27" spans="1:9" s="6" customFormat="1" ht="24.75" customHeight="1" hidden="1" thickBot="1">
      <c r="A27" s="149"/>
      <c r="B27" s="150"/>
      <c r="C27" s="150"/>
      <c r="D27" s="150"/>
      <c r="E27" s="150"/>
      <c r="F27" s="149"/>
      <c r="G27" s="151"/>
      <c r="H27" s="151"/>
      <c r="I27" s="151"/>
    </row>
    <row r="28" spans="1:9" s="9" customFormat="1" ht="33.75" customHeight="1" hidden="1" thickBot="1">
      <c r="A28" s="149"/>
      <c r="B28" s="150"/>
      <c r="C28" s="150"/>
      <c r="D28" s="150"/>
      <c r="E28" s="150"/>
      <c r="F28" s="149"/>
      <c r="G28" s="151"/>
      <c r="H28" s="151"/>
      <c r="I28" s="151"/>
    </row>
    <row r="29" spans="1:9" s="3" customFormat="1" ht="12.75" hidden="1">
      <c r="A29" s="80">
        <v>1</v>
      </c>
      <c r="B29" s="81" t="s">
        <v>137</v>
      </c>
      <c r="C29" s="81" t="s">
        <v>138</v>
      </c>
      <c r="D29" s="81" t="s">
        <v>139</v>
      </c>
      <c r="E29" s="81" t="s">
        <v>163</v>
      </c>
      <c r="F29" s="80">
        <v>6</v>
      </c>
      <c r="G29" s="80">
        <v>7</v>
      </c>
      <c r="H29" s="80">
        <v>8</v>
      </c>
      <c r="I29" s="80">
        <v>9</v>
      </c>
    </row>
    <row r="30" spans="1:10" ht="12.75">
      <c r="A30" s="74"/>
      <c r="B30" s="75" t="s">
        <v>45</v>
      </c>
      <c r="C30" s="75" t="s">
        <v>275</v>
      </c>
      <c r="D30" s="75" t="s">
        <v>48</v>
      </c>
      <c r="E30" s="75"/>
      <c r="F30" s="78" t="s">
        <v>310</v>
      </c>
      <c r="G30" s="77">
        <f>G31</f>
        <v>47000</v>
      </c>
      <c r="H30" s="77">
        <f>H31</f>
        <v>47000</v>
      </c>
      <c r="I30" s="77">
        <f>I31</f>
        <v>47000</v>
      </c>
      <c r="J30" s="2"/>
    </row>
    <row r="31" spans="1:10" ht="12.75">
      <c r="A31" s="74" t="s">
        <v>163</v>
      </c>
      <c r="B31" s="75" t="s">
        <v>45</v>
      </c>
      <c r="C31" s="75" t="s">
        <v>275</v>
      </c>
      <c r="D31" s="75" t="s">
        <v>48</v>
      </c>
      <c r="E31" s="75" t="s">
        <v>271</v>
      </c>
      <c r="F31" s="79" t="s">
        <v>144</v>
      </c>
      <c r="G31" s="77">
        <v>47000</v>
      </c>
      <c r="H31" s="77">
        <v>47000</v>
      </c>
      <c r="I31" s="77">
        <v>47000</v>
      </c>
      <c r="J31" s="2"/>
    </row>
    <row r="32" spans="1:10" ht="12.75" hidden="1">
      <c r="A32" s="74"/>
      <c r="B32" s="75" t="s">
        <v>42</v>
      </c>
      <c r="C32" s="75" t="s">
        <v>47</v>
      </c>
      <c r="D32" s="75"/>
      <c r="E32" s="75"/>
      <c r="F32" s="76" t="s">
        <v>147</v>
      </c>
      <c r="G32" s="77"/>
      <c r="H32" s="77"/>
      <c r="I32" s="77"/>
      <c r="J32" s="2"/>
    </row>
    <row r="33" spans="1:10" ht="12.75" hidden="1">
      <c r="A33" s="74"/>
      <c r="B33" s="75" t="s">
        <v>42</v>
      </c>
      <c r="C33" s="75" t="s">
        <v>47</v>
      </c>
      <c r="D33" s="75" t="s">
        <v>48</v>
      </c>
      <c r="E33" s="75"/>
      <c r="F33" s="78" t="s">
        <v>310</v>
      </c>
      <c r="G33" s="77"/>
      <c r="H33" s="77"/>
      <c r="I33" s="77"/>
      <c r="J33" s="2"/>
    </row>
    <row r="34" spans="1:10" ht="12.75" hidden="1">
      <c r="A34" s="74" t="s">
        <v>356</v>
      </c>
      <c r="B34" s="75" t="s">
        <v>49</v>
      </c>
      <c r="C34" s="75" t="s">
        <v>47</v>
      </c>
      <c r="D34" s="75" t="s">
        <v>48</v>
      </c>
      <c r="E34" s="75" t="s">
        <v>271</v>
      </c>
      <c r="F34" s="79" t="s">
        <v>144</v>
      </c>
      <c r="G34" s="77"/>
      <c r="H34" s="77"/>
      <c r="I34" s="77"/>
      <c r="J34" s="2"/>
    </row>
    <row r="35" spans="1:10" ht="12.75">
      <c r="A35" s="74"/>
      <c r="B35" s="75" t="s">
        <v>51</v>
      </c>
      <c r="C35" s="75" t="s">
        <v>355</v>
      </c>
      <c r="D35" s="75"/>
      <c r="E35" s="75"/>
      <c r="F35" s="76" t="s">
        <v>143</v>
      </c>
      <c r="G35" s="77">
        <f>G36+G38+G40+G44+G42</f>
        <v>2838991.92</v>
      </c>
      <c r="H35" s="77">
        <f>H36+H38+H40+H44+H42</f>
        <v>2838991.92</v>
      </c>
      <c r="I35" s="77">
        <f>I36+I38+I40+I44+I42</f>
        <v>2820869.74</v>
      </c>
      <c r="J35" s="2"/>
    </row>
    <row r="36" spans="1:10" ht="12.75">
      <c r="A36" s="74"/>
      <c r="B36" s="75" t="s">
        <v>42</v>
      </c>
      <c r="C36" s="75" t="s">
        <v>355</v>
      </c>
      <c r="D36" s="75" t="s">
        <v>403</v>
      </c>
      <c r="E36" s="75"/>
      <c r="F36" s="78" t="s">
        <v>539</v>
      </c>
      <c r="G36" s="77">
        <f>G37</f>
        <v>1408836.93</v>
      </c>
      <c r="H36" s="77">
        <f>H37</f>
        <v>1408836.93</v>
      </c>
      <c r="I36" s="77">
        <f>I37</f>
        <v>1408836.93</v>
      </c>
      <c r="J36" s="2"/>
    </row>
    <row r="37" spans="1:10" ht="12.75" customHeight="1">
      <c r="A37" s="74" t="s">
        <v>356</v>
      </c>
      <c r="B37" s="75" t="s">
        <v>305</v>
      </c>
      <c r="C37" s="75" t="s">
        <v>355</v>
      </c>
      <c r="D37" s="75" t="s">
        <v>403</v>
      </c>
      <c r="E37" s="75" t="s">
        <v>271</v>
      </c>
      <c r="F37" s="79" t="s">
        <v>151</v>
      </c>
      <c r="G37" s="77">
        <v>1408836.93</v>
      </c>
      <c r="H37" s="77">
        <v>1408836.93</v>
      </c>
      <c r="I37" s="77">
        <v>1408836.93</v>
      </c>
      <c r="J37" s="2"/>
    </row>
    <row r="38" spans="1:10" ht="38.25">
      <c r="A38" s="74"/>
      <c r="B38" s="75" t="s">
        <v>42</v>
      </c>
      <c r="C38" s="75" t="s">
        <v>355</v>
      </c>
      <c r="D38" s="75" t="s">
        <v>540</v>
      </c>
      <c r="E38" s="75"/>
      <c r="F38" s="78" t="s">
        <v>438</v>
      </c>
      <c r="G38" s="77">
        <f>G39</f>
        <v>146040</v>
      </c>
      <c r="H38" s="77">
        <f>H39</f>
        <v>146040</v>
      </c>
      <c r="I38" s="77">
        <f>I39</f>
        <v>127917.82</v>
      </c>
      <c r="J38" s="2"/>
    </row>
    <row r="39" spans="1:10" ht="12.75" customHeight="1">
      <c r="A39" s="74" t="s">
        <v>357</v>
      </c>
      <c r="B39" s="75" t="s">
        <v>305</v>
      </c>
      <c r="C39" s="75" t="s">
        <v>355</v>
      </c>
      <c r="D39" s="75" t="s">
        <v>540</v>
      </c>
      <c r="E39" s="75" t="s">
        <v>271</v>
      </c>
      <c r="F39" s="79" t="s">
        <v>151</v>
      </c>
      <c r="G39" s="77">
        <v>146040</v>
      </c>
      <c r="H39" s="77">
        <v>146040</v>
      </c>
      <c r="I39" s="77">
        <v>127917.82</v>
      </c>
      <c r="J39" s="2"/>
    </row>
    <row r="40" spans="1:10" ht="25.5">
      <c r="A40" s="74"/>
      <c r="B40" s="75" t="s">
        <v>42</v>
      </c>
      <c r="C40" s="75" t="s">
        <v>355</v>
      </c>
      <c r="D40" s="75" t="s">
        <v>453</v>
      </c>
      <c r="E40" s="75"/>
      <c r="F40" s="78" t="s">
        <v>454</v>
      </c>
      <c r="G40" s="77">
        <f>G41</f>
        <v>144053.77</v>
      </c>
      <c r="H40" s="77">
        <f>H41</f>
        <v>144053.77</v>
      </c>
      <c r="I40" s="77">
        <f>I41</f>
        <v>144053.77</v>
      </c>
      <c r="J40" s="2"/>
    </row>
    <row r="41" spans="1:10" ht="12.75" customHeight="1">
      <c r="A41" s="74" t="s">
        <v>358</v>
      </c>
      <c r="B41" s="75" t="s">
        <v>305</v>
      </c>
      <c r="C41" s="75" t="s">
        <v>355</v>
      </c>
      <c r="D41" s="75" t="s">
        <v>453</v>
      </c>
      <c r="E41" s="75" t="s">
        <v>271</v>
      </c>
      <c r="F41" s="79" t="s">
        <v>144</v>
      </c>
      <c r="G41" s="77">
        <v>144053.77</v>
      </c>
      <c r="H41" s="77">
        <v>144053.77</v>
      </c>
      <c r="I41" s="77">
        <v>144053.77</v>
      </c>
      <c r="J41" s="2"/>
    </row>
    <row r="42" spans="1:10" ht="12.75" customHeight="1">
      <c r="A42" s="74"/>
      <c r="B42" s="75" t="s">
        <v>305</v>
      </c>
      <c r="C42" s="75" t="s">
        <v>355</v>
      </c>
      <c r="D42" s="75" t="s">
        <v>560</v>
      </c>
      <c r="E42" s="75"/>
      <c r="F42" s="79" t="s">
        <v>561</v>
      </c>
      <c r="G42" s="77">
        <f>G43</f>
        <v>177450</v>
      </c>
      <c r="H42" s="77">
        <f>H43</f>
        <v>177450</v>
      </c>
      <c r="I42" s="77">
        <f>I43</f>
        <v>177450</v>
      </c>
      <c r="J42" s="2"/>
    </row>
    <row r="43" spans="1:10" ht="12.75" customHeight="1">
      <c r="A43" s="74" t="s">
        <v>359</v>
      </c>
      <c r="B43" s="75" t="s">
        <v>305</v>
      </c>
      <c r="C43" s="75" t="s">
        <v>355</v>
      </c>
      <c r="D43" s="75" t="s">
        <v>560</v>
      </c>
      <c r="E43" s="75" t="s">
        <v>271</v>
      </c>
      <c r="F43" s="79" t="s">
        <v>144</v>
      </c>
      <c r="G43" s="77">
        <v>177450</v>
      </c>
      <c r="H43" s="77">
        <v>177450</v>
      </c>
      <c r="I43" s="77">
        <v>177450</v>
      </c>
      <c r="J43" s="2"/>
    </row>
    <row r="44" spans="1:10" ht="25.5">
      <c r="A44" s="74"/>
      <c r="B44" s="75" t="s">
        <v>49</v>
      </c>
      <c r="C44" s="75" t="s">
        <v>355</v>
      </c>
      <c r="D44" s="75" t="s">
        <v>455</v>
      </c>
      <c r="E44" s="75"/>
      <c r="F44" s="78" t="s">
        <v>542</v>
      </c>
      <c r="G44" s="77">
        <f>G45</f>
        <v>962611.22</v>
      </c>
      <c r="H44" s="77">
        <f>H45</f>
        <v>962611.22</v>
      </c>
      <c r="I44" s="77">
        <f>I45</f>
        <v>962611.22</v>
      </c>
      <c r="J44" s="2"/>
    </row>
    <row r="45" spans="1:10" ht="12" customHeight="1">
      <c r="A45" s="74" t="s">
        <v>149</v>
      </c>
      <c r="B45" s="75" t="s">
        <v>305</v>
      </c>
      <c r="C45" s="75" t="s">
        <v>355</v>
      </c>
      <c r="D45" s="75" t="s">
        <v>541</v>
      </c>
      <c r="E45" s="75" t="s">
        <v>271</v>
      </c>
      <c r="F45" s="79" t="s">
        <v>144</v>
      </c>
      <c r="G45" s="77">
        <v>962611.22</v>
      </c>
      <c r="H45" s="77">
        <v>962611.22</v>
      </c>
      <c r="I45" s="77">
        <v>962611.22</v>
      </c>
      <c r="J45" s="2"/>
    </row>
    <row r="46" spans="1:10" ht="36.75" customHeight="1" hidden="1">
      <c r="A46" s="74"/>
      <c r="B46" s="75" t="s">
        <v>49</v>
      </c>
      <c r="C46" s="75" t="s">
        <v>277</v>
      </c>
      <c r="D46" s="75" t="s">
        <v>436</v>
      </c>
      <c r="E46" s="75"/>
      <c r="F46" s="78" t="s">
        <v>437</v>
      </c>
      <c r="G46" s="77"/>
      <c r="H46" s="77"/>
      <c r="I46" s="77"/>
      <c r="J46" s="2"/>
    </row>
    <row r="47" spans="1:10" ht="12" customHeight="1" hidden="1">
      <c r="A47" s="74" t="s">
        <v>359</v>
      </c>
      <c r="B47" s="75" t="s">
        <v>305</v>
      </c>
      <c r="C47" s="75" t="s">
        <v>277</v>
      </c>
      <c r="D47" s="75" t="s">
        <v>436</v>
      </c>
      <c r="E47" s="75" t="s">
        <v>40</v>
      </c>
      <c r="F47" s="79" t="s">
        <v>151</v>
      </c>
      <c r="G47" s="77"/>
      <c r="H47" s="77"/>
      <c r="I47" s="77"/>
      <c r="J47" s="2"/>
    </row>
    <row r="48" spans="1:10" ht="12.75" hidden="1">
      <c r="A48" s="74"/>
      <c r="B48" s="75" t="s">
        <v>49</v>
      </c>
      <c r="C48" s="75" t="s">
        <v>277</v>
      </c>
      <c r="D48" s="75" t="s">
        <v>425</v>
      </c>
      <c r="E48" s="75"/>
      <c r="F48" s="78" t="s">
        <v>311</v>
      </c>
      <c r="G48" s="77"/>
      <c r="H48" s="77"/>
      <c r="I48" s="77"/>
      <c r="J48" s="2"/>
    </row>
    <row r="49" spans="1:10" ht="13.5" customHeight="1" hidden="1">
      <c r="A49" s="74" t="s">
        <v>149</v>
      </c>
      <c r="B49" s="75" t="s">
        <v>305</v>
      </c>
      <c r="C49" s="75" t="s">
        <v>277</v>
      </c>
      <c r="D49" s="75" t="s">
        <v>425</v>
      </c>
      <c r="E49" s="75" t="s">
        <v>40</v>
      </c>
      <c r="F49" s="79" t="s">
        <v>151</v>
      </c>
      <c r="G49" s="77"/>
      <c r="H49" s="77"/>
      <c r="I49" s="77"/>
      <c r="J49" s="2"/>
    </row>
    <row r="50" spans="1:10" ht="38.25" customHeight="1" hidden="1">
      <c r="A50" s="74"/>
      <c r="B50" s="75" t="s">
        <v>46</v>
      </c>
      <c r="C50" s="75" t="s">
        <v>277</v>
      </c>
      <c r="D50" s="75" t="s">
        <v>52</v>
      </c>
      <c r="E50" s="75"/>
      <c r="F50" s="78" t="s">
        <v>312</v>
      </c>
      <c r="G50" s="77"/>
      <c r="H50" s="77"/>
      <c r="I50" s="77"/>
      <c r="J50" s="2"/>
    </row>
    <row r="51" spans="1:10" ht="12.75" hidden="1">
      <c r="A51" s="74" t="s">
        <v>275</v>
      </c>
      <c r="B51" s="75" t="s">
        <v>305</v>
      </c>
      <c r="C51" s="75" t="s">
        <v>277</v>
      </c>
      <c r="D51" s="75" t="s">
        <v>52</v>
      </c>
      <c r="E51" s="75" t="s">
        <v>282</v>
      </c>
      <c r="F51" s="79" t="s">
        <v>155</v>
      </c>
      <c r="G51" s="77"/>
      <c r="H51" s="77"/>
      <c r="I51" s="77"/>
      <c r="J51" s="2"/>
    </row>
    <row r="52" spans="1:10" s="22" customFormat="1" ht="12.75">
      <c r="A52" s="82"/>
      <c r="B52" s="83" t="s">
        <v>313</v>
      </c>
      <c r="C52" s="83"/>
      <c r="D52" s="83"/>
      <c r="E52" s="83"/>
      <c r="F52" s="84" t="s">
        <v>158</v>
      </c>
      <c r="G52" s="85">
        <f aca="true" t="shared" si="2" ref="G52:I54">G53</f>
        <v>425622</v>
      </c>
      <c r="H52" s="85">
        <f t="shared" si="2"/>
        <v>425622</v>
      </c>
      <c r="I52" s="85">
        <f t="shared" si="2"/>
        <v>412174.79</v>
      </c>
      <c r="J52" s="49"/>
    </row>
    <row r="53" spans="1:10" ht="12.75">
      <c r="A53" s="74"/>
      <c r="B53" s="75" t="s">
        <v>53</v>
      </c>
      <c r="C53" s="75" t="s">
        <v>133</v>
      </c>
      <c r="D53" s="75"/>
      <c r="E53" s="75"/>
      <c r="F53" s="76" t="s">
        <v>314</v>
      </c>
      <c r="G53" s="77">
        <f t="shared" si="2"/>
        <v>425622</v>
      </c>
      <c r="H53" s="77">
        <f t="shared" si="2"/>
        <v>425622</v>
      </c>
      <c r="I53" s="77">
        <f t="shared" si="2"/>
        <v>412174.79</v>
      </c>
      <c r="J53" s="2"/>
    </row>
    <row r="54" spans="1:10" ht="25.5">
      <c r="A54" s="74"/>
      <c r="B54" s="75" t="s">
        <v>55</v>
      </c>
      <c r="C54" s="75" t="s">
        <v>133</v>
      </c>
      <c r="D54" s="75" t="s">
        <v>54</v>
      </c>
      <c r="E54" s="75"/>
      <c r="F54" s="78" t="s">
        <v>315</v>
      </c>
      <c r="G54" s="77">
        <f t="shared" si="2"/>
        <v>425622</v>
      </c>
      <c r="H54" s="77">
        <f t="shared" si="2"/>
        <v>425622</v>
      </c>
      <c r="I54" s="77">
        <f t="shared" si="2"/>
        <v>412174.79</v>
      </c>
      <c r="J54" s="2"/>
    </row>
    <row r="55" spans="1:10" ht="15" customHeight="1">
      <c r="A55" s="74" t="s">
        <v>275</v>
      </c>
      <c r="B55" s="75" t="s">
        <v>56</v>
      </c>
      <c r="C55" s="75" t="s">
        <v>133</v>
      </c>
      <c r="D55" s="75" t="s">
        <v>54</v>
      </c>
      <c r="E55" s="75" t="s">
        <v>289</v>
      </c>
      <c r="F55" s="79" t="s">
        <v>151</v>
      </c>
      <c r="G55" s="77">
        <v>425622</v>
      </c>
      <c r="H55" s="77">
        <v>425622</v>
      </c>
      <c r="I55" s="77">
        <v>412174.79</v>
      </c>
      <c r="J55" s="2"/>
    </row>
    <row r="56" spans="1:10" ht="12.75" customHeight="1">
      <c r="A56" s="74"/>
      <c r="B56" s="83" t="s">
        <v>273</v>
      </c>
      <c r="C56" s="75"/>
      <c r="D56" s="75"/>
      <c r="E56" s="75"/>
      <c r="F56" s="84" t="s">
        <v>319</v>
      </c>
      <c r="G56" s="85">
        <f>G57+G62</f>
        <v>3292320</v>
      </c>
      <c r="H56" s="85">
        <f>H57+H62</f>
        <v>3292320</v>
      </c>
      <c r="I56" s="85">
        <f>I57+I62</f>
        <v>3292320</v>
      </c>
      <c r="J56" s="2"/>
    </row>
    <row r="57" spans="1:10" ht="19.5" customHeight="1">
      <c r="A57" s="74"/>
      <c r="B57" s="75" t="s">
        <v>273</v>
      </c>
      <c r="C57" s="75" t="s">
        <v>274</v>
      </c>
      <c r="D57" s="75"/>
      <c r="E57" s="75"/>
      <c r="F57" s="76" t="s">
        <v>562</v>
      </c>
      <c r="G57" s="77">
        <f>G58+G60</f>
        <v>3116520</v>
      </c>
      <c r="H57" s="77">
        <f>H58+H60</f>
        <v>3116520</v>
      </c>
      <c r="I57" s="77">
        <f>I58+I60</f>
        <v>3116520</v>
      </c>
      <c r="J57" s="2"/>
    </row>
    <row r="58" spans="1:10" ht="38.25">
      <c r="A58" s="74"/>
      <c r="B58" s="75" t="s">
        <v>273</v>
      </c>
      <c r="C58" s="75" t="s">
        <v>274</v>
      </c>
      <c r="D58" s="75" t="s">
        <v>543</v>
      </c>
      <c r="E58" s="75"/>
      <c r="F58" s="78" t="s">
        <v>563</v>
      </c>
      <c r="G58" s="77">
        <f>G59</f>
        <v>2741110</v>
      </c>
      <c r="H58" s="77">
        <f>H59</f>
        <v>2741110</v>
      </c>
      <c r="I58" s="77">
        <f>I59</f>
        <v>2741110</v>
      </c>
      <c r="J58" s="2"/>
    </row>
    <row r="59" spans="1:10" ht="13.5" customHeight="1">
      <c r="A59" s="74" t="s">
        <v>47</v>
      </c>
      <c r="B59" s="75" t="s">
        <v>273</v>
      </c>
      <c r="C59" s="75" t="s">
        <v>274</v>
      </c>
      <c r="D59" s="75" t="s">
        <v>543</v>
      </c>
      <c r="E59" s="75" t="s">
        <v>271</v>
      </c>
      <c r="F59" s="79" t="s">
        <v>144</v>
      </c>
      <c r="G59" s="77">
        <v>2741110</v>
      </c>
      <c r="H59" s="77">
        <v>2741110</v>
      </c>
      <c r="I59" s="77">
        <v>2741110</v>
      </c>
      <c r="J59" s="2"/>
    </row>
    <row r="60" spans="1:10" ht="51">
      <c r="A60" s="74"/>
      <c r="B60" s="75" t="s">
        <v>273</v>
      </c>
      <c r="C60" s="75" t="s">
        <v>274</v>
      </c>
      <c r="D60" s="75" t="s">
        <v>544</v>
      </c>
      <c r="E60" s="75"/>
      <c r="F60" s="78" t="s">
        <v>564</v>
      </c>
      <c r="G60" s="77">
        <f>G61</f>
        <v>375410</v>
      </c>
      <c r="H60" s="77">
        <f>H61</f>
        <v>375410</v>
      </c>
      <c r="I60" s="77">
        <f>I61</f>
        <v>375410</v>
      </c>
      <c r="J60" s="2"/>
    </row>
    <row r="61" spans="1:10" ht="12.75">
      <c r="A61" s="74" t="s">
        <v>355</v>
      </c>
      <c r="B61" s="75" t="s">
        <v>273</v>
      </c>
      <c r="C61" s="75" t="s">
        <v>274</v>
      </c>
      <c r="D61" s="75" t="s">
        <v>544</v>
      </c>
      <c r="E61" s="75" t="s">
        <v>271</v>
      </c>
      <c r="F61" s="79" t="s">
        <v>144</v>
      </c>
      <c r="G61" s="77">
        <v>375410</v>
      </c>
      <c r="H61" s="77">
        <v>375410</v>
      </c>
      <c r="I61" s="77">
        <v>375410</v>
      </c>
      <c r="J61" s="2"/>
    </row>
    <row r="62" spans="1:10" ht="12.75">
      <c r="A62" s="74"/>
      <c r="B62" s="75" t="s">
        <v>57</v>
      </c>
      <c r="C62" s="75" t="s">
        <v>47</v>
      </c>
      <c r="D62" s="75"/>
      <c r="E62" s="75"/>
      <c r="F62" s="76" t="s">
        <v>164</v>
      </c>
      <c r="G62" s="77">
        <f>G65+G63</f>
        <v>175800</v>
      </c>
      <c r="H62" s="77">
        <f>H65+H63</f>
        <v>175800</v>
      </c>
      <c r="I62" s="77">
        <f>I65+I63</f>
        <v>175800</v>
      </c>
      <c r="J62" s="2"/>
    </row>
    <row r="63" spans="1:10" ht="25.5" hidden="1">
      <c r="A63" s="74"/>
      <c r="B63" s="75" t="s">
        <v>60</v>
      </c>
      <c r="C63" s="75" t="s">
        <v>47</v>
      </c>
      <c r="D63" s="75" t="s">
        <v>58</v>
      </c>
      <c r="E63" s="75"/>
      <c r="F63" s="78" t="s">
        <v>165</v>
      </c>
      <c r="G63" s="77"/>
      <c r="H63" s="77"/>
      <c r="I63" s="77"/>
      <c r="J63" s="2"/>
    </row>
    <row r="64" spans="1:10" ht="12.75" hidden="1">
      <c r="A64" s="74" t="s">
        <v>149</v>
      </c>
      <c r="B64" s="75" t="s">
        <v>318</v>
      </c>
      <c r="C64" s="75" t="s">
        <v>47</v>
      </c>
      <c r="D64" s="75" t="s">
        <v>58</v>
      </c>
      <c r="E64" s="75" t="s">
        <v>40</v>
      </c>
      <c r="F64" s="79" t="s">
        <v>151</v>
      </c>
      <c r="G64" s="77"/>
      <c r="H64" s="77"/>
      <c r="I64" s="77"/>
      <c r="J64" s="2"/>
    </row>
    <row r="65" spans="1:10" ht="15" customHeight="1">
      <c r="A65" s="74"/>
      <c r="B65" s="75" t="s">
        <v>57</v>
      </c>
      <c r="C65" s="75" t="s">
        <v>47</v>
      </c>
      <c r="D65" s="75" t="s">
        <v>59</v>
      </c>
      <c r="E65" s="75"/>
      <c r="F65" s="78" t="s">
        <v>320</v>
      </c>
      <c r="G65" s="77">
        <f>G66</f>
        <v>175800</v>
      </c>
      <c r="H65" s="77">
        <f>H66</f>
        <v>175800</v>
      </c>
      <c r="I65" s="77">
        <f>I66</f>
        <v>175800</v>
      </c>
      <c r="J65" s="2"/>
    </row>
    <row r="66" spans="1:10" ht="15.75" customHeight="1">
      <c r="A66" s="74" t="s">
        <v>277</v>
      </c>
      <c r="B66" s="75" t="s">
        <v>318</v>
      </c>
      <c r="C66" s="75" t="s">
        <v>47</v>
      </c>
      <c r="D66" s="75" t="s">
        <v>59</v>
      </c>
      <c r="E66" s="75" t="s">
        <v>271</v>
      </c>
      <c r="F66" s="79" t="s">
        <v>151</v>
      </c>
      <c r="G66" s="77">
        <v>175800</v>
      </c>
      <c r="H66" s="77">
        <v>175800</v>
      </c>
      <c r="I66" s="77">
        <v>175800</v>
      </c>
      <c r="J66" s="2"/>
    </row>
    <row r="67" spans="1:10" s="22" customFormat="1" ht="12.75">
      <c r="A67" s="86"/>
      <c r="B67" s="83" t="s">
        <v>321</v>
      </c>
      <c r="C67" s="83"/>
      <c r="D67" s="83"/>
      <c r="E67" s="83"/>
      <c r="F67" s="84" t="s">
        <v>140</v>
      </c>
      <c r="G67" s="85">
        <f>G68+G86+G104</f>
        <v>40895811</v>
      </c>
      <c r="H67" s="85">
        <f>H68+H86+H104</f>
        <v>40895811</v>
      </c>
      <c r="I67" s="85">
        <f>I68+I86+I104</f>
        <v>35364243.3</v>
      </c>
      <c r="J67" s="49"/>
    </row>
    <row r="68" spans="1:10" ht="14.25" thickBot="1">
      <c r="A68" s="87"/>
      <c r="B68" s="75" t="s">
        <v>61</v>
      </c>
      <c r="C68" s="75" t="s">
        <v>132</v>
      </c>
      <c r="D68" s="75"/>
      <c r="E68" s="75"/>
      <c r="F68" s="88" t="s">
        <v>141</v>
      </c>
      <c r="G68" s="77">
        <f>G71+G77+G79+G82</f>
        <v>509879.47</v>
      </c>
      <c r="H68" s="77">
        <f>H71+H77+H79+H82</f>
        <v>509879.47</v>
      </c>
      <c r="I68" s="77">
        <f>I71+I77+I79+I82</f>
        <v>509879.47</v>
      </c>
      <c r="J68" s="2"/>
    </row>
    <row r="69" spans="1:10" ht="25.5" hidden="1">
      <c r="A69" s="15"/>
      <c r="B69" s="16" t="s">
        <v>64</v>
      </c>
      <c r="C69" s="16" t="s">
        <v>132</v>
      </c>
      <c r="D69" s="16" t="s">
        <v>62</v>
      </c>
      <c r="E69" s="16"/>
      <c r="F69" s="47" t="s">
        <v>322</v>
      </c>
      <c r="G69" s="14">
        <v>0</v>
      </c>
      <c r="H69" s="14">
        <v>0</v>
      </c>
      <c r="I69" s="14">
        <v>0</v>
      </c>
      <c r="J69" s="2"/>
    </row>
    <row r="70" spans="1:10" ht="12.75" hidden="1">
      <c r="A70" s="15"/>
      <c r="B70" s="16" t="s">
        <v>64</v>
      </c>
      <c r="C70" s="16" t="s">
        <v>132</v>
      </c>
      <c r="D70" s="16" t="s">
        <v>62</v>
      </c>
      <c r="E70" s="16" t="s">
        <v>63</v>
      </c>
      <c r="F70" s="48" t="s">
        <v>152</v>
      </c>
      <c r="G70" s="14">
        <v>0</v>
      </c>
      <c r="H70" s="14">
        <v>0</v>
      </c>
      <c r="I70" s="14">
        <v>0</v>
      </c>
      <c r="J70" s="2"/>
    </row>
    <row r="71" spans="1:10" ht="38.25" hidden="1">
      <c r="A71" s="15"/>
      <c r="B71" s="16" t="s">
        <v>66</v>
      </c>
      <c r="C71" s="16" t="s">
        <v>132</v>
      </c>
      <c r="D71" s="16" t="s">
        <v>65</v>
      </c>
      <c r="E71" s="16"/>
      <c r="F71" s="47" t="s">
        <v>323</v>
      </c>
      <c r="G71" s="14"/>
      <c r="H71" s="14"/>
      <c r="I71" s="14"/>
      <c r="J71" s="2"/>
    </row>
    <row r="72" spans="1:10" ht="13.5" hidden="1" thickBot="1">
      <c r="A72" s="15" t="s">
        <v>47</v>
      </c>
      <c r="B72" s="16" t="s">
        <v>61</v>
      </c>
      <c r="C72" s="16" t="s">
        <v>132</v>
      </c>
      <c r="D72" s="16" t="s">
        <v>65</v>
      </c>
      <c r="E72" s="16" t="s">
        <v>63</v>
      </c>
      <c r="F72" s="48" t="s">
        <v>152</v>
      </c>
      <c r="G72" s="14"/>
      <c r="H72" s="14"/>
      <c r="I72" s="14"/>
      <c r="J72" s="2"/>
    </row>
    <row r="73" spans="1:9" s="6" customFormat="1" ht="24.75" customHeight="1" thickBot="1">
      <c r="A73" s="152" t="s">
        <v>354</v>
      </c>
      <c r="B73" s="155" t="s">
        <v>37</v>
      </c>
      <c r="C73" s="155" t="s">
        <v>34</v>
      </c>
      <c r="D73" s="155" t="s">
        <v>35</v>
      </c>
      <c r="E73" s="155" t="s">
        <v>36</v>
      </c>
      <c r="F73" s="156" t="s">
        <v>303</v>
      </c>
      <c r="G73" s="156" t="s">
        <v>538</v>
      </c>
      <c r="H73" s="156" t="s">
        <v>125</v>
      </c>
      <c r="I73" s="156" t="s">
        <v>198</v>
      </c>
    </row>
    <row r="74" spans="1:9" s="6" customFormat="1" ht="24.75" customHeight="1" thickBot="1">
      <c r="A74" s="153"/>
      <c r="B74" s="155"/>
      <c r="C74" s="155"/>
      <c r="D74" s="155"/>
      <c r="E74" s="155"/>
      <c r="F74" s="156"/>
      <c r="G74" s="156"/>
      <c r="H74" s="156"/>
      <c r="I74" s="156"/>
    </row>
    <row r="75" spans="1:9" s="9" customFormat="1" ht="63" customHeight="1" thickBot="1">
      <c r="A75" s="154"/>
      <c r="B75" s="155"/>
      <c r="C75" s="155"/>
      <c r="D75" s="155"/>
      <c r="E75" s="155"/>
      <c r="F75" s="156"/>
      <c r="G75" s="156"/>
      <c r="H75" s="156"/>
      <c r="I75" s="156"/>
    </row>
    <row r="76" spans="1:9" s="3" customFormat="1" ht="13.5" thickBot="1">
      <c r="A76" s="23">
        <v>1</v>
      </c>
      <c r="B76" s="24" t="s">
        <v>137</v>
      </c>
      <c r="C76" s="24" t="s">
        <v>138</v>
      </c>
      <c r="D76" s="24" t="s">
        <v>139</v>
      </c>
      <c r="E76" s="24" t="s">
        <v>163</v>
      </c>
      <c r="F76" s="23">
        <v>6</v>
      </c>
      <c r="G76" s="23">
        <v>7</v>
      </c>
      <c r="H76" s="23">
        <v>8</v>
      </c>
      <c r="I76" s="23">
        <v>9</v>
      </c>
    </row>
    <row r="77" spans="1:10" ht="38.25" hidden="1">
      <c r="A77" s="15"/>
      <c r="B77" s="16" t="s">
        <v>61</v>
      </c>
      <c r="C77" s="16" t="s">
        <v>132</v>
      </c>
      <c r="D77" s="16" t="s">
        <v>67</v>
      </c>
      <c r="E77" s="16"/>
      <c r="F77" s="47" t="s">
        <v>0</v>
      </c>
      <c r="G77" s="14"/>
      <c r="H77" s="14"/>
      <c r="I77" s="14"/>
      <c r="J77" s="2"/>
    </row>
    <row r="78" spans="1:10" ht="12.75" hidden="1">
      <c r="A78" s="15" t="s">
        <v>47</v>
      </c>
      <c r="B78" s="16" t="s">
        <v>321</v>
      </c>
      <c r="C78" s="16" t="s">
        <v>132</v>
      </c>
      <c r="D78" s="16" t="s">
        <v>67</v>
      </c>
      <c r="E78" s="16" t="s">
        <v>63</v>
      </c>
      <c r="F78" s="48" t="s">
        <v>152</v>
      </c>
      <c r="G78" s="14"/>
      <c r="H78" s="14"/>
      <c r="I78" s="14"/>
      <c r="J78" s="2"/>
    </row>
    <row r="79" spans="1:10" ht="12.75" hidden="1">
      <c r="A79" s="15"/>
      <c r="B79" s="16" t="s">
        <v>64</v>
      </c>
      <c r="C79" s="16" t="s">
        <v>132</v>
      </c>
      <c r="D79" s="16" t="s">
        <v>68</v>
      </c>
      <c r="E79" s="16"/>
      <c r="F79" s="47" t="s">
        <v>1</v>
      </c>
      <c r="G79" s="14">
        <f>G80+G81</f>
        <v>0</v>
      </c>
      <c r="H79" s="14">
        <f>H80+H81</f>
        <v>0</v>
      </c>
      <c r="I79" s="14">
        <f>I80+I81</f>
        <v>0</v>
      </c>
      <c r="J79" s="2"/>
    </row>
    <row r="80" spans="1:10" ht="12.75" hidden="1">
      <c r="A80" s="15" t="s">
        <v>47</v>
      </c>
      <c r="B80" s="16" t="s">
        <v>69</v>
      </c>
      <c r="C80" s="16" t="s">
        <v>132</v>
      </c>
      <c r="D80" s="16" t="s">
        <v>68</v>
      </c>
      <c r="E80" s="16" t="s">
        <v>63</v>
      </c>
      <c r="F80" s="48" t="s">
        <v>152</v>
      </c>
      <c r="G80" s="14"/>
      <c r="H80" s="14"/>
      <c r="I80" s="14"/>
      <c r="J80" s="2"/>
    </row>
    <row r="81" spans="1:10" ht="12.75" hidden="1">
      <c r="A81" s="15" t="s">
        <v>360</v>
      </c>
      <c r="B81" s="16" t="s">
        <v>69</v>
      </c>
      <c r="C81" s="16" t="s">
        <v>132</v>
      </c>
      <c r="D81" s="16" t="s">
        <v>68</v>
      </c>
      <c r="E81" s="16" t="s">
        <v>40</v>
      </c>
      <c r="F81" s="48" t="s">
        <v>151</v>
      </c>
      <c r="G81" s="14"/>
      <c r="H81" s="14"/>
      <c r="I81" s="14"/>
      <c r="J81" s="2"/>
    </row>
    <row r="82" spans="1:10" ht="25.5">
      <c r="A82" s="87"/>
      <c r="B82" s="75" t="s">
        <v>64</v>
      </c>
      <c r="C82" s="75" t="s">
        <v>132</v>
      </c>
      <c r="D82" s="75" t="s">
        <v>456</v>
      </c>
      <c r="E82" s="75"/>
      <c r="F82" s="78" t="s">
        <v>457</v>
      </c>
      <c r="G82" s="77">
        <f>G83</f>
        <v>509879.47</v>
      </c>
      <c r="H82" s="77">
        <f>H83</f>
        <v>509879.47</v>
      </c>
      <c r="I82" s="77">
        <f>I83</f>
        <v>509879.47</v>
      </c>
      <c r="J82" s="2"/>
    </row>
    <row r="83" spans="1:10" ht="12.75">
      <c r="A83" s="87" t="s">
        <v>360</v>
      </c>
      <c r="B83" s="75" t="s">
        <v>64</v>
      </c>
      <c r="C83" s="75" t="s">
        <v>132</v>
      </c>
      <c r="D83" s="75" t="s">
        <v>456</v>
      </c>
      <c r="E83" s="75" t="s">
        <v>545</v>
      </c>
      <c r="F83" s="79" t="s">
        <v>152</v>
      </c>
      <c r="G83" s="77">
        <v>509879.47</v>
      </c>
      <c r="H83" s="77">
        <v>509879.47</v>
      </c>
      <c r="I83" s="77">
        <v>509879.47</v>
      </c>
      <c r="J83" s="2"/>
    </row>
    <row r="84" spans="1:10" ht="12.75" hidden="1">
      <c r="A84" s="87"/>
      <c r="B84" s="75" t="s">
        <v>71</v>
      </c>
      <c r="C84" s="75" t="s">
        <v>132</v>
      </c>
      <c r="D84" s="75" t="s">
        <v>70</v>
      </c>
      <c r="E84" s="75"/>
      <c r="F84" s="78" t="s">
        <v>2</v>
      </c>
      <c r="G84" s="77">
        <v>0</v>
      </c>
      <c r="H84" s="77">
        <v>0</v>
      </c>
      <c r="I84" s="77">
        <v>0</v>
      </c>
      <c r="J84" s="2"/>
    </row>
    <row r="85" spans="1:10" ht="12.75" hidden="1">
      <c r="A85" s="87">
        <v>18</v>
      </c>
      <c r="B85" s="75" t="s">
        <v>72</v>
      </c>
      <c r="C85" s="75" t="s">
        <v>132</v>
      </c>
      <c r="D85" s="75" t="s">
        <v>70</v>
      </c>
      <c r="E85" s="75" t="s">
        <v>40</v>
      </c>
      <c r="F85" s="79" t="s">
        <v>151</v>
      </c>
      <c r="G85" s="77">
        <v>0</v>
      </c>
      <c r="H85" s="77">
        <v>0</v>
      </c>
      <c r="I85" s="77">
        <v>0</v>
      </c>
      <c r="J85" s="2"/>
    </row>
    <row r="86" spans="1:10" ht="13.5">
      <c r="A86" s="87"/>
      <c r="B86" s="75" t="s">
        <v>61</v>
      </c>
      <c r="C86" s="75" t="s">
        <v>129</v>
      </c>
      <c r="D86" s="75"/>
      <c r="E86" s="75"/>
      <c r="F86" s="88" t="s">
        <v>142</v>
      </c>
      <c r="G86" s="77">
        <f>G87+G89+G91+G96+G94+G100+G98+G102</f>
        <v>23876970.080000002</v>
      </c>
      <c r="H86" s="77">
        <f>H87+H89+H91+H96+H94+H100+H98+H102</f>
        <v>23876970.080000002</v>
      </c>
      <c r="I86" s="77">
        <f>I87+I89+I91+I96+I94+I100+I98+I102</f>
        <v>18345402.38</v>
      </c>
      <c r="J86" s="2"/>
    </row>
    <row r="87" spans="1:10" ht="38.25" hidden="1">
      <c r="A87" s="87"/>
      <c r="B87" s="75" t="s">
        <v>61</v>
      </c>
      <c r="C87" s="75" t="s">
        <v>129</v>
      </c>
      <c r="D87" s="75" t="s">
        <v>75</v>
      </c>
      <c r="E87" s="75"/>
      <c r="F87" s="78" t="s">
        <v>153</v>
      </c>
      <c r="G87" s="77"/>
      <c r="H87" s="77"/>
      <c r="I87" s="77"/>
      <c r="J87" s="2"/>
    </row>
    <row r="88" spans="1:10" ht="12.75" hidden="1">
      <c r="A88" s="87" t="s">
        <v>279</v>
      </c>
      <c r="B88" s="75" t="s">
        <v>66</v>
      </c>
      <c r="C88" s="75" t="s">
        <v>129</v>
      </c>
      <c r="D88" s="75" t="s">
        <v>73</v>
      </c>
      <c r="E88" s="75" t="s">
        <v>63</v>
      </c>
      <c r="F88" s="79" t="s">
        <v>152</v>
      </c>
      <c r="G88" s="77"/>
      <c r="H88" s="77"/>
      <c r="I88" s="77"/>
      <c r="J88" s="2"/>
    </row>
    <row r="89" spans="1:10" ht="51" hidden="1">
      <c r="A89" s="87"/>
      <c r="B89" s="75" t="s">
        <v>61</v>
      </c>
      <c r="C89" s="75" t="s">
        <v>129</v>
      </c>
      <c r="D89" s="75" t="s">
        <v>74</v>
      </c>
      <c r="E89" s="75"/>
      <c r="F89" s="78" t="s">
        <v>154</v>
      </c>
      <c r="G89" s="77"/>
      <c r="H89" s="77"/>
      <c r="I89" s="77"/>
      <c r="J89" s="2"/>
    </row>
    <row r="90" spans="1:10" ht="12.75" hidden="1">
      <c r="A90" s="87" t="s">
        <v>360</v>
      </c>
      <c r="B90" s="75" t="s">
        <v>321</v>
      </c>
      <c r="C90" s="75" t="s">
        <v>129</v>
      </c>
      <c r="D90" s="75" t="s">
        <v>74</v>
      </c>
      <c r="E90" s="75" t="s">
        <v>63</v>
      </c>
      <c r="F90" s="79" t="s">
        <v>152</v>
      </c>
      <c r="G90" s="77"/>
      <c r="H90" s="77"/>
      <c r="I90" s="77"/>
      <c r="J90" s="2"/>
    </row>
    <row r="91" spans="1:10" ht="12.75">
      <c r="A91" s="87"/>
      <c r="B91" s="75" t="s">
        <v>321</v>
      </c>
      <c r="C91" s="75" t="s">
        <v>129</v>
      </c>
      <c r="D91" s="75" t="s">
        <v>75</v>
      </c>
      <c r="E91" s="75"/>
      <c r="F91" s="78" t="s">
        <v>3</v>
      </c>
      <c r="G91" s="77">
        <f>G92+G93</f>
        <v>4873645.37</v>
      </c>
      <c r="H91" s="77">
        <f>H92+H93</f>
        <v>4873645.37</v>
      </c>
      <c r="I91" s="77">
        <f>I92+I93</f>
        <v>4873645.37</v>
      </c>
      <c r="J91" s="2"/>
    </row>
    <row r="92" spans="1:10" ht="12.75">
      <c r="A92" s="87" t="s">
        <v>361</v>
      </c>
      <c r="B92" s="75" t="s">
        <v>69</v>
      </c>
      <c r="C92" s="75" t="s">
        <v>129</v>
      </c>
      <c r="D92" s="75" t="s">
        <v>75</v>
      </c>
      <c r="E92" s="75" t="s">
        <v>271</v>
      </c>
      <c r="F92" s="79" t="s">
        <v>151</v>
      </c>
      <c r="G92" s="77">
        <v>717958.92</v>
      </c>
      <c r="H92" s="77">
        <v>717958.92</v>
      </c>
      <c r="I92" s="77">
        <v>717958.92</v>
      </c>
      <c r="J92" s="2"/>
    </row>
    <row r="93" spans="1:10" ht="38.25">
      <c r="A93" s="87" t="s">
        <v>279</v>
      </c>
      <c r="B93" s="75" t="s">
        <v>321</v>
      </c>
      <c r="C93" s="75" t="s">
        <v>129</v>
      </c>
      <c r="D93" s="75" t="s">
        <v>75</v>
      </c>
      <c r="E93" s="75" t="s">
        <v>545</v>
      </c>
      <c r="F93" s="79" t="s">
        <v>565</v>
      </c>
      <c r="G93" s="77">
        <v>4155686.45</v>
      </c>
      <c r="H93" s="77">
        <v>4155686.45</v>
      </c>
      <c r="I93" s="77">
        <v>4155686.45</v>
      </c>
      <c r="J93" s="2"/>
    </row>
    <row r="94" spans="1:10" ht="39" customHeight="1">
      <c r="A94" s="87"/>
      <c r="B94" s="75" t="s">
        <v>321</v>
      </c>
      <c r="C94" s="75" t="s">
        <v>129</v>
      </c>
      <c r="D94" s="75" t="s">
        <v>458</v>
      </c>
      <c r="E94" s="75"/>
      <c r="F94" s="78" t="s">
        <v>459</v>
      </c>
      <c r="G94" s="77">
        <f>G95</f>
        <v>265346.47</v>
      </c>
      <c r="H94" s="77">
        <f>H95</f>
        <v>265346.47</v>
      </c>
      <c r="I94" s="77">
        <f>I95</f>
        <v>265346.47</v>
      </c>
      <c r="J94" s="2"/>
    </row>
    <row r="95" spans="1:10" ht="12.75">
      <c r="A95" s="87" t="s">
        <v>362</v>
      </c>
      <c r="B95" s="75" t="s">
        <v>69</v>
      </c>
      <c r="C95" s="75" t="s">
        <v>129</v>
      </c>
      <c r="D95" s="75" t="s">
        <v>458</v>
      </c>
      <c r="E95" s="75" t="s">
        <v>271</v>
      </c>
      <c r="F95" s="79" t="s">
        <v>151</v>
      </c>
      <c r="G95" s="77">
        <v>265346.47</v>
      </c>
      <c r="H95" s="77">
        <v>265346.47</v>
      </c>
      <c r="I95" s="77">
        <v>265346.47</v>
      </c>
      <c r="J95" s="2"/>
    </row>
    <row r="96" spans="1:10" ht="51">
      <c r="A96" s="87"/>
      <c r="B96" s="75" t="s">
        <v>76</v>
      </c>
      <c r="C96" s="75" t="s">
        <v>129</v>
      </c>
      <c r="D96" s="75" t="s">
        <v>546</v>
      </c>
      <c r="E96" s="75"/>
      <c r="F96" s="78" t="s">
        <v>566</v>
      </c>
      <c r="G96" s="77">
        <f>G97</f>
        <v>7902239.7</v>
      </c>
      <c r="H96" s="77">
        <f>H97</f>
        <v>7902239.7</v>
      </c>
      <c r="I96" s="77">
        <f>I97</f>
        <v>2370672</v>
      </c>
      <c r="J96" s="2"/>
    </row>
    <row r="97" spans="1:10" ht="12.75">
      <c r="A97" s="87" t="s">
        <v>363</v>
      </c>
      <c r="B97" s="75" t="s">
        <v>77</v>
      </c>
      <c r="C97" s="75" t="s">
        <v>129</v>
      </c>
      <c r="D97" s="75" t="s">
        <v>546</v>
      </c>
      <c r="E97" s="75" t="s">
        <v>271</v>
      </c>
      <c r="F97" s="79" t="s">
        <v>151</v>
      </c>
      <c r="G97" s="77">
        <v>7902239.7</v>
      </c>
      <c r="H97" s="77">
        <v>7902239.7</v>
      </c>
      <c r="I97" s="77">
        <v>2370672</v>
      </c>
      <c r="J97" s="2"/>
    </row>
    <row r="98" spans="1:10" ht="38.25">
      <c r="A98" s="87"/>
      <c r="B98" s="75" t="s">
        <v>76</v>
      </c>
      <c r="C98" s="75" t="s">
        <v>129</v>
      </c>
      <c r="D98" s="75" t="s">
        <v>460</v>
      </c>
      <c r="E98" s="75"/>
      <c r="F98" s="78" t="s">
        <v>461</v>
      </c>
      <c r="G98" s="77">
        <f>G99</f>
        <v>305269.94</v>
      </c>
      <c r="H98" s="77">
        <f>H99</f>
        <v>305269.94</v>
      </c>
      <c r="I98" s="77">
        <f>I99</f>
        <v>305269.94</v>
      </c>
      <c r="J98" s="2"/>
    </row>
    <row r="99" spans="1:10" ht="12.75">
      <c r="A99" s="87" t="s">
        <v>364</v>
      </c>
      <c r="B99" s="75" t="s">
        <v>77</v>
      </c>
      <c r="C99" s="75" t="s">
        <v>129</v>
      </c>
      <c r="D99" s="75" t="s">
        <v>460</v>
      </c>
      <c r="E99" s="75" t="s">
        <v>271</v>
      </c>
      <c r="F99" s="79" t="s">
        <v>151</v>
      </c>
      <c r="G99" s="77">
        <v>305269.94</v>
      </c>
      <c r="H99" s="77">
        <v>305269.94</v>
      </c>
      <c r="I99" s="77">
        <v>305269.94</v>
      </c>
      <c r="J99" s="2"/>
    </row>
    <row r="100" spans="1:10" ht="25.5">
      <c r="A100" s="87"/>
      <c r="B100" s="75" t="s">
        <v>76</v>
      </c>
      <c r="C100" s="75" t="s">
        <v>129</v>
      </c>
      <c r="D100" s="75" t="s">
        <v>426</v>
      </c>
      <c r="E100" s="75"/>
      <c r="F100" s="78" t="s">
        <v>462</v>
      </c>
      <c r="G100" s="77">
        <f>G101</f>
        <v>8650468.6</v>
      </c>
      <c r="H100" s="77">
        <f>H101</f>
        <v>8650468.6</v>
      </c>
      <c r="I100" s="77">
        <f>I101</f>
        <v>8650468.6</v>
      </c>
      <c r="J100" s="2"/>
    </row>
    <row r="101" spans="1:10" ht="12.75">
      <c r="A101" s="87" t="s">
        <v>365</v>
      </c>
      <c r="B101" s="75" t="s">
        <v>77</v>
      </c>
      <c r="C101" s="75" t="s">
        <v>129</v>
      </c>
      <c r="D101" s="75" t="s">
        <v>426</v>
      </c>
      <c r="E101" s="75" t="s">
        <v>545</v>
      </c>
      <c r="F101" s="79" t="s">
        <v>152</v>
      </c>
      <c r="G101" s="77">
        <v>8650468.6</v>
      </c>
      <c r="H101" s="77">
        <v>8650468.6</v>
      </c>
      <c r="I101" s="77">
        <v>8650468.6</v>
      </c>
      <c r="J101" s="2"/>
    </row>
    <row r="102" spans="1:10" ht="25.5">
      <c r="A102" s="87"/>
      <c r="B102" s="75" t="s">
        <v>76</v>
      </c>
      <c r="C102" s="75" t="s">
        <v>129</v>
      </c>
      <c r="D102" s="75" t="s">
        <v>463</v>
      </c>
      <c r="E102" s="75"/>
      <c r="F102" s="78" t="s">
        <v>464</v>
      </c>
      <c r="G102" s="77">
        <f>G103</f>
        <v>1880000</v>
      </c>
      <c r="H102" s="77">
        <f>H103</f>
        <v>1880000</v>
      </c>
      <c r="I102" s="77">
        <f>I103</f>
        <v>1880000</v>
      </c>
      <c r="J102" s="2"/>
    </row>
    <row r="103" spans="1:10" ht="12.75">
      <c r="A103" s="87" t="s">
        <v>366</v>
      </c>
      <c r="B103" s="75" t="s">
        <v>77</v>
      </c>
      <c r="C103" s="75" t="s">
        <v>129</v>
      </c>
      <c r="D103" s="75" t="s">
        <v>463</v>
      </c>
      <c r="E103" s="75" t="s">
        <v>545</v>
      </c>
      <c r="F103" s="79" t="s">
        <v>152</v>
      </c>
      <c r="G103" s="77">
        <v>1880000</v>
      </c>
      <c r="H103" s="77">
        <v>1880000</v>
      </c>
      <c r="I103" s="77">
        <v>1880000</v>
      </c>
      <c r="J103" s="2"/>
    </row>
    <row r="104" spans="1:10" ht="13.5">
      <c r="A104" s="87"/>
      <c r="B104" s="75" t="s">
        <v>72</v>
      </c>
      <c r="C104" s="75" t="s">
        <v>133</v>
      </c>
      <c r="D104" s="75"/>
      <c r="E104" s="75"/>
      <c r="F104" s="88" t="s">
        <v>145</v>
      </c>
      <c r="G104" s="77">
        <f>G105+G113+G120+G128+G131+G136+G107+G125+G134+G123+G138+G109+G111</f>
        <v>16508961.45</v>
      </c>
      <c r="H104" s="77">
        <f>H105+H113+H120+H128+H131+H136+H107+H125+H134+H123+H138+H109+H111</f>
        <v>16508961.45</v>
      </c>
      <c r="I104" s="77">
        <f>I105+I113+I120+I128+I131+I136+I107+I125+I134+I123+I138+I109+I111</f>
        <v>16508961.45</v>
      </c>
      <c r="J104" s="2"/>
    </row>
    <row r="105" spans="1:10" ht="12.75" hidden="1">
      <c r="A105" s="87"/>
      <c r="B105" s="75" t="s">
        <v>77</v>
      </c>
      <c r="C105" s="75" t="s">
        <v>133</v>
      </c>
      <c r="D105" s="75" t="s">
        <v>465</v>
      </c>
      <c r="E105" s="75"/>
      <c r="F105" s="78" t="s">
        <v>466</v>
      </c>
      <c r="G105" s="77">
        <f>G106</f>
        <v>0</v>
      </c>
      <c r="H105" s="77">
        <f>H106</f>
        <v>0</v>
      </c>
      <c r="I105" s="77">
        <f>I106</f>
        <v>0</v>
      </c>
      <c r="J105" s="2"/>
    </row>
    <row r="106" spans="1:10" ht="12.75" hidden="1">
      <c r="A106" s="87" t="s">
        <v>368</v>
      </c>
      <c r="B106" s="75" t="s">
        <v>66</v>
      </c>
      <c r="C106" s="75" t="s">
        <v>133</v>
      </c>
      <c r="D106" s="75" t="s">
        <v>465</v>
      </c>
      <c r="E106" s="75" t="s">
        <v>40</v>
      </c>
      <c r="F106" s="79" t="s">
        <v>151</v>
      </c>
      <c r="G106" s="77"/>
      <c r="H106" s="77"/>
      <c r="I106" s="77"/>
      <c r="J106" s="2"/>
    </row>
    <row r="107" spans="1:10" ht="12.75" hidden="1">
      <c r="A107" s="87"/>
      <c r="B107" s="75" t="s">
        <v>77</v>
      </c>
      <c r="C107" s="75" t="s">
        <v>133</v>
      </c>
      <c r="D107" s="75" t="s">
        <v>404</v>
      </c>
      <c r="E107" s="75"/>
      <c r="F107" s="78" t="s">
        <v>4</v>
      </c>
      <c r="G107" s="77"/>
      <c r="H107" s="77"/>
      <c r="I107" s="77"/>
      <c r="J107" s="2"/>
    </row>
    <row r="108" spans="1:10" ht="12.75" hidden="1">
      <c r="A108" s="87" t="s">
        <v>364</v>
      </c>
      <c r="B108" s="75" t="s">
        <v>66</v>
      </c>
      <c r="C108" s="75" t="s">
        <v>133</v>
      </c>
      <c r="D108" s="75" t="s">
        <v>404</v>
      </c>
      <c r="E108" s="75" t="s">
        <v>40</v>
      </c>
      <c r="F108" s="79" t="s">
        <v>151</v>
      </c>
      <c r="G108" s="77"/>
      <c r="H108" s="77"/>
      <c r="I108" s="77"/>
      <c r="J108" s="2"/>
    </row>
    <row r="109" spans="1:10" ht="25.5" hidden="1">
      <c r="A109" s="87"/>
      <c r="B109" s="75" t="s">
        <v>77</v>
      </c>
      <c r="C109" s="75" t="s">
        <v>133</v>
      </c>
      <c r="D109" s="75" t="s">
        <v>467</v>
      </c>
      <c r="E109" s="75"/>
      <c r="F109" s="78" t="s">
        <v>468</v>
      </c>
      <c r="G109" s="77">
        <f>G110</f>
        <v>0</v>
      </c>
      <c r="H109" s="77">
        <f>H110</f>
        <v>0</v>
      </c>
      <c r="I109" s="77">
        <f>I110</f>
        <v>0</v>
      </c>
      <c r="J109" s="2"/>
    </row>
    <row r="110" spans="1:10" ht="12.75" hidden="1">
      <c r="A110" s="87" t="s">
        <v>368</v>
      </c>
      <c r="B110" s="75" t="s">
        <v>66</v>
      </c>
      <c r="C110" s="75" t="s">
        <v>133</v>
      </c>
      <c r="D110" s="75" t="s">
        <v>467</v>
      </c>
      <c r="E110" s="75" t="s">
        <v>40</v>
      </c>
      <c r="F110" s="79" t="s">
        <v>151</v>
      </c>
      <c r="G110" s="77"/>
      <c r="H110" s="77"/>
      <c r="I110" s="77"/>
      <c r="J110" s="2"/>
    </row>
    <row r="111" spans="1:10" ht="38.25" hidden="1">
      <c r="A111" s="87"/>
      <c r="B111" s="75" t="s">
        <v>77</v>
      </c>
      <c r="C111" s="75" t="s">
        <v>133</v>
      </c>
      <c r="D111" s="75" t="s">
        <v>469</v>
      </c>
      <c r="E111" s="75"/>
      <c r="F111" s="78" t="s">
        <v>470</v>
      </c>
      <c r="G111" s="77">
        <f>G112</f>
        <v>0</v>
      </c>
      <c r="H111" s="77">
        <f>H112</f>
        <v>0</v>
      </c>
      <c r="I111" s="77">
        <f>I112</f>
        <v>0</v>
      </c>
      <c r="J111" s="2"/>
    </row>
    <row r="112" spans="1:10" ht="12.75" hidden="1">
      <c r="A112" s="87" t="s">
        <v>368</v>
      </c>
      <c r="B112" s="75" t="s">
        <v>66</v>
      </c>
      <c r="C112" s="75" t="s">
        <v>133</v>
      </c>
      <c r="D112" s="75" t="s">
        <v>469</v>
      </c>
      <c r="E112" s="75" t="s">
        <v>40</v>
      </c>
      <c r="F112" s="79" t="s">
        <v>151</v>
      </c>
      <c r="G112" s="77"/>
      <c r="H112" s="77"/>
      <c r="I112" s="77"/>
      <c r="J112" s="2"/>
    </row>
    <row r="113" spans="1:10" ht="25.5">
      <c r="A113" s="87"/>
      <c r="B113" s="75" t="s">
        <v>79</v>
      </c>
      <c r="C113" s="75" t="s">
        <v>133</v>
      </c>
      <c r="D113" s="75" t="s">
        <v>83</v>
      </c>
      <c r="E113" s="75"/>
      <c r="F113" s="78" t="s">
        <v>6</v>
      </c>
      <c r="G113" s="77">
        <f>G115</f>
        <v>20284</v>
      </c>
      <c r="H113" s="77">
        <f>H115</f>
        <v>20284</v>
      </c>
      <c r="I113" s="77">
        <f>I115</f>
        <v>20284</v>
      </c>
      <c r="J113" s="2"/>
    </row>
    <row r="114" spans="1:10" ht="12.75" hidden="1">
      <c r="A114" s="87" t="s">
        <v>365</v>
      </c>
      <c r="B114" s="75" t="s">
        <v>64</v>
      </c>
      <c r="C114" s="75" t="s">
        <v>133</v>
      </c>
      <c r="D114" s="75" t="s">
        <v>78</v>
      </c>
      <c r="E114" s="75" t="s">
        <v>63</v>
      </c>
      <c r="F114" s="79" t="s">
        <v>152</v>
      </c>
      <c r="G114" s="77"/>
      <c r="H114" s="77"/>
      <c r="I114" s="77"/>
      <c r="J114" s="2"/>
    </row>
    <row r="115" spans="1:10" ht="12.75">
      <c r="A115" s="87" t="s">
        <v>367</v>
      </c>
      <c r="B115" s="75" t="s">
        <v>64</v>
      </c>
      <c r="C115" s="75" t="s">
        <v>133</v>
      </c>
      <c r="D115" s="75" t="s">
        <v>83</v>
      </c>
      <c r="E115" s="75" t="s">
        <v>271</v>
      </c>
      <c r="F115" s="79" t="s">
        <v>144</v>
      </c>
      <c r="G115" s="77">
        <v>20284</v>
      </c>
      <c r="H115" s="77">
        <v>20284</v>
      </c>
      <c r="I115" s="77">
        <v>20284</v>
      </c>
      <c r="J115" s="2"/>
    </row>
    <row r="116" spans="1:9" s="6" customFormat="1" ht="24.75" customHeight="1" hidden="1" thickBot="1">
      <c r="A116" s="149" t="s">
        <v>354</v>
      </c>
      <c r="B116" s="150" t="s">
        <v>37</v>
      </c>
      <c r="C116" s="150" t="s">
        <v>34</v>
      </c>
      <c r="D116" s="150" t="s">
        <v>35</v>
      </c>
      <c r="E116" s="150" t="s">
        <v>36</v>
      </c>
      <c r="F116" s="149" t="s">
        <v>303</v>
      </c>
      <c r="G116" s="149" t="s">
        <v>451</v>
      </c>
      <c r="H116" s="149" t="s">
        <v>125</v>
      </c>
      <c r="I116" s="149" t="s">
        <v>198</v>
      </c>
    </row>
    <row r="117" spans="1:9" s="6" customFormat="1" ht="24.75" customHeight="1" hidden="1" thickBot="1">
      <c r="A117" s="149"/>
      <c r="B117" s="150"/>
      <c r="C117" s="150"/>
      <c r="D117" s="150"/>
      <c r="E117" s="150"/>
      <c r="F117" s="149"/>
      <c r="G117" s="149"/>
      <c r="H117" s="149"/>
      <c r="I117" s="149"/>
    </row>
    <row r="118" spans="1:9" s="9" customFormat="1" ht="63" customHeight="1" hidden="1" thickBot="1">
      <c r="A118" s="149"/>
      <c r="B118" s="150"/>
      <c r="C118" s="150"/>
      <c r="D118" s="150"/>
      <c r="E118" s="150"/>
      <c r="F118" s="149"/>
      <c r="G118" s="149"/>
      <c r="H118" s="149"/>
      <c r="I118" s="149"/>
    </row>
    <row r="119" spans="1:9" s="3" customFormat="1" ht="12.75" hidden="1">
      <c r="A119" s="80">
        <v>1</v>
      </c>
      <c r="B119" s="81" t="s">
        <v>137</v>
      </c>
      <c r="C119" s="81" t="s">
        <v>138</v>
      </c>
      <c r="D119" s="81" t="s">
        <v>139</v>
      </c>
      <c r="E119" s="81" t="s">
        <v>163</v>
      </c>
      <c r="F119" s="80">
        <v>6</v>
      </c>
      <c r="G119" s="80">
        <v>7</v>
      </c>
      <c r="H119" s="80">
        <v>8</v>
      </c>
      <c r="I119" s="80">
        <v>9</v>
      </c>
    </row>
    <row r="120" spans="1:10" ht="25.5">
      <c r="A120" s="87"/>
      <c r="B120" s="75" t="s">
        <v>80</v>
      </c>
      <c r="C120" s="75" t="s">
        <v>133</v>
      </c>
      <c r="D120" s="75" t="s">
        <v>427</v>
      </c>
      <c r="E120" s="75"/>
      <c r="F120" s="78" t="s">
        <v>567</v>
      </c>
      <c r="G120" s="77">
        <f>G121+G122</f>
        <v>15462626.399999999</v>
      </c>
      <c r="H120" s="77">
        <f>H121+H122</f>
        <v>15462626.399999999</v>
      </c>
      <c r="I120" s="77">
        <f>I121+I122</f>
        <v>15462626.399999999</v>
      </c>
      <c r="J120" s="2"/>
    </row>
    <row r="121" spans="1:10" ht="12.75">
      <c r="A121" s="87" t="s">
        <v>368</v>
      </c>
      <c r="B121" s="75" t="s">
        <v>77</v>
      </c>
      <c r="C121" s="75" t="s">
        <v>133</v>
      </c>
      <c r="D121" s="75" t="s">
        <v>427</v>
      </c>
      <c r="E121" s="75" t="s">
        <v>271</v>
      </c>
      <c r="F121" s="79" t="s">
        <v>568</v>
      </c>
      <c r="G121" s="77">
        <v>6319289.2</v>
      </c>
      <c r="H121" s="77">
        <v>6319289.2</v>
      </c>
      <c r="I121" s="77">
        <v>6319289.2</v>
      </c>
      <c r="J121" s="2"/>
    </row>
    <row r="122" spans="1:10" ht="12.75">
      <c r="A122" s="87" t="s">
        <v>369</v>
      </c>
      <c r="B122" s="75" t="s">
        <v>321</v>
      </c>
      <c r="C122" s="75" t="s">
        <v>133</v>
      </c>
      <c r="D122" s="75" t="s">
        <v>427</v>
      </c>
      <c r="E122" s="75" t="s">
        <v>545</v>
      </c>
      <c r="F122" s="79" t="s">
        <v>152</v>
      </c>
      <c r="G122" s="77">
        <v>9143337.2</v>
      </c>
      <c r="H122" s="77">
        <v>9143337.2</v>
      </c>
      <c r="I122" s="77">
        <v>9143337.2</v>
      </c>
      <c r="J122" s="2"/>
    </row>
    <row r="123" spans="1:10" ht="25.5" customHeight="1">
      <c r="A123" s="87"/>
      <c r="B123" s="75" t="s">
        <v>80</v>
      </c>
      <c r="C123" s="75" t="s">
        <v>133</v>
      </c>
      <c r="D123" s="75" t="s">
        <v>547</v>
      </c>
      <c r="E123" s="75"/>
      <c r="F123" s="78" t="s">
        <v>569</v>
      </c>
      <c r="G123" s="77">
        <f>G124</f>
        <v>426051.05</v>
      </c>
      <c r="H123" s="77">
        <f>H124</f>
        <v>426051.05</v>
      </c>
      <c r="I123" s="77">
        <f>I124</f>
        <v>426051.05</v>
      </c>
      <c r="J123" s="2"/>
    </row>
    <row r="124" spans="1:10" ht="12.75">
      <c r="A124" s="87" t="s">
        <v>370</v>
      </c>
      <c r="B124" s="75" t="s">
        <v>321</v>
      </c>
      <c r="C124" s="75" t="s">
        <v>133</v>
      </c>
      <c r="D124" s="75" t="s">
        <v>547</v>
      </c>
      <c r="E124" s="75" t="s">
        <v>271</v>
      </c>
      <c r="F124" s="79" t="s">
        <v>144</v>
      </c>
      <c r="G124" s="77">
        <v>426051.05</v>
      </c>
      <c r="H124" s="77">
        <v>426051.05</v>
      </c>
      <c r="I124" s="77">
        <v>426051.05</v>
      </c>
      <c r="J124" s="2"/>
    </row>
    <row r="125" spans="1:10" ht="25.5">
      <c r="A125" s="87"/>
      <c r="B125" s="75" t="s">
        <v>80</v>
      </c>
      <c r="C125" s="75" t="s">
        <v>133</v>
      </c>
      <c r="D125" s="75" t="s">
        <v>85</v>
      </c>
      <c r="E125" s="75"/>
      <c r="F125" s="78" t="s">
        <v>570</v>
      </c>
      <c r="G125" s="77">
        <f>G126+G127</f>
        <v>600000</v>
      </c>
      <c r="H125" s="77">
        <f>H126+H127</f>
        <v>600000</v>
      </c>
      <c r="I125" s="77">
        <f>I126+I127</f>
        <v>600000</v>
      </c>
      <c r="J125" s="2"/>
    </row>
    <row r="126" spans="1:10" ht="12.75">
      <c r="A126" s="87" t="s">
        <v>371</v>
      </c>
      <c r="B126" s="75" t="s">
        <v>321</v>
      </c>
      <c r="C126" s="75" t="s">
        <v>133</v>
      </c>
      <c r="D126" s="75" t="s">
        <v>85</v>
      </c>
      <c r="E126" s="75" t="s">
        <v>271</v>
      </c>
      <c r="F126" s="79" t="s">
        <v>144</v>
      </c>
      <c r="G126" s="77">
        <v>600000</v>
      </c>
      <c r="H126" s="77">
        <v>600000</v>
      </c>
      <c r="I126" s="77">
        <v>600000</v>
      </c>
      <c r="J126" s="2"/>
    </row>
    <row r="127" spans="1:10" ht="12.75" hidden="1">
      <c r="A127" s="87" t="s">
        <v>371</v>
      </c>
      <c r="B127" s="75" t="s">
        <v>72</v>
      </c>
      <c r="C127" s="75" t="s">
        <v>133</v>
      </c>
      <c r="D127" s="75" t="s">
        <v>81</v>
      </c>
      <c r="E127" s="75" t="s">
        <v>40</v>
      </c>
      <c r="F127" s="79" t="s">
        <v>151</v>
      </c>
      <c r="G127" s="77"/>
      <c r="H127" s="77"/>
      <c r="I127" s="77"/>
      <c r="J127" s="2"/>
    </row>
    <row r="128" spans="1:10" ht="30" customHeight="1" hidden="1">
      <c r="A128" s="87"/>
      <c r="B128" s="75" t="s">
        <v>84</v>
      </c>
      <c r="C128" s="75" t="s">
        <v>133</v>
      </c>
      <c r="D128" s="75" t="s">
        <v>82</v>
      </c>
      <c r="E128" s="75"/>
      <c r="F128" s="78" t="s">
        <v>5</v>
      </c>
      <c r="G128" s="77">
        <f>G129+G130</f>
        <v>0</v>
      </c>
      <c r="H128" s="77">
        <f>H129+H130</f>
        <v>0</v>
      </c>
      <c r="I128" s="77">
        <f>I129+I130</f>
        <v>0</v>
      </c>
      <c r="J128" s="2"/>
    </row>
    <row r="129" spans="1:10" ht="12.75" hidden="1">
      <c r="A129" s="87" t="s">
        <v>371</v>
      </c>
      <c r="B129" s="75" t="s">
        <v>321</v>
      </c>
      <c r="C129" s="75" t="s">
        <v>133</v>
      </c>
      <c r="D129" s="75" t="s">
        <v>82</v>
      </c>
      <c r="E129" s="75" t="s">
        <v>63</v>
      </c>
      <c r="F129" s="79" t="s">
        <v>152</v>
      </c>
      <c r="G129" s="77"/>
      <c r="H129" s="77"/>
      <c r="I129" s="77"/>
      <c r="J129" s="2"/>
    </row>
    <row r="130" spans="1:10" ht="36.75" customHeight="1" hidden="1">
      <c r="A130" s="87" t="s">
        <v>372</v>
      </c>
      <c r="B130" s="75" t="s">
        <v>80</v>
      </c>
      <c r="C130" s="75" t="s">
        <v>133</v>
      </c>
      <c r="D130" s="75" t="s">
        <v>82</v>
      </c>
      <c r="E130" s="75" t="s">
        <v>40</v>
      </c>
      <c r="F130" s="79" t="s">
        <v>151</v>
      </c>
      <c r="G130" s="77"/>
      <c r="H130" s="77"/>
      <c r="I130" s="77"/>
      <c r="J130" s="2"/>
    </row>
    <row r="131" spans="1:10" ht="37.5" customHeight="1" hidden="1">
      <c r="A131" s="87"/>
      <c r="B131" s="75" t="s">
        <v>77</v>
      </c>
      <c r="C131" s="75" t="s">
        <v>133</v>
      </c>
      <c r="D131" s="75" t="s">
        <v>83</v>
      </c>
      <c r="E131" s="75"/>
      <c r="F131" s="78" t="s">
        <v>6</v>
      </c>
      <c r="G131" s="77">
        <f>G132+G133</f>
        <v>0</v>
      </c>
      <c r="H131" s="77">
        <f>H132+H133</f>
        <v>0</v>
      </c>
      <c r="I131" s="77">
        <f>I132+I133</f>
        <v>0</v>
      </c>
      <c r="J131" s="2"/>
    </row>
    <row r="132" spans="1:10" ht="12.75" hidden="1">
      <c r="A132" s="87" t="s">
        <v>371</v>
      </c>
      <c r="B132" s="75" t="s">
        <v>321</v>
      </c>
      <c r="C132" s="75" t="s">
        <v>133</v>
      </c>
      <c r="D132" s="75" t="s">
        <v>83</v>
      </c>
      <c r="E132" s="75" t="s">
        <v>63</v>
      </c>
      <c r="F132" s="79" t="s">
        <v>152</v>
      </c>
      <c r="G132" s="77"/>
      <c r="H132" s="77"/>
      <c r="I132" s="77"/>
      <c r="J132" s="2"/>
    </row>
    <row r="133" spans="1:10" ht="39" customHeight="1" hidden="1">
      <c r="A133" s="87" t="s">
        <v>373</v>
      </c>
      <c r="B133" s="75" t="s">
        <v>321</v>
      </c>
      <c r="C133" s="75" t="s">
        <v>133</v>
      </c>
      <c r="D133" s="75" t="s">
        <v>83</v>
      </c>
      <c r="E133" s="75" t="s">
        <v>40</v>
      </c>
      <c r="F133" s="79" t="s">
        <v>151</v>
      </c>
      <c r="G133" s="77"/>
      <c r="H133" s="77"/>
      <c r="I133" s="77"/>
      <c r="J133" s="2"/>
    </row>
    <row r="134" spans="1:10" ht="12.75" hidden="1">
      <c r="A134" s="87"/>
      <c r="B134" s="75" t="s">
        <v>77</v>
      </c>
      <c r="C134" s="75" t="s">
        <v>133</v>
      </c>
      <c r="D134" s="75" t="s">
        <v>405</v>
      </c>
      <c r="E134" s="75"/>
      <c r="F134" s="78" t="s">
        <v>406</v>
      </c>
      <c r="G134" s="77"/>
      <c r="H134" s="77"/>
      <c r="I134" s="77"/>
      <c r="J134" s="2"/>
    </row>
    <row r="135" spans="1:10" ht="12.75" hidden="1">
      <c r="A135" s="87" t="s">
        <v>373</v>
      </c>
      <c r="B135" s="75" t="s">
        <v>321</v>
      </c>
      <c r="C135" s="75" t="s">
        <v>133</v>
      </c>
      <c r="D135" s="75" t="s">
        <v>405</v>
      </c>
      <c r="E135" s="75" t="s">
        <v>40</v>
      </c>
      <c r="F135" s="79" t="s">
        <v>151</v>
      </c>
      <c r="G135" s="77"/>
      <c r="H135" s="77"/>
      <c r="I135" s="77"/>
      <c r="J135" s="2"/>
    </row>
    <row r="136" spans="1:10" ht="51" customHeight="1" hidden="1">
      <c r="A136" s="87"/>
      <c r="B136" s="75" t="s">
        <v>80</v>
      </c>
      <c r="C136" s="75" t="s">
        <v>133</v>
      </c>
      <c r="D136" s="75" t="s">
        <v>85</v>
      </c>
      <c r="E136" s="75"/>
      <c r="F136" s="78" t="s">
        <v>407</v>
      </c>
      <c r="G136" s="77"/>
      <c r="H136" s="77"/>
      <c r="I136" s="77"/>
      <c r="J136" s="2"/>
    </row>
    <row r="137" spans="1:10" ht="42.75" customHeight="1" hidden="1">
      <c r="A137" s="87" t="s">
        <v>374</v>
      </c>
      <c r="B137" s="75" t="s">
        <v>80</v>
      </c>
      <c r="C137" s="75" t="s">
        <v>133</v>
      </c>
      <c r="D137" s="75" t="s">
        <v>85</v>
      </c>
      <c r="E137" s="75" t="s">
        <v>40</v>
      </c>
      <c r="F137" s="79" t="s">
        <v>151</v>
      </c>
      <c r="G137" s="77"/>
      <c r="H137" s="77"/>
      <c r="I137" s="77"/>
      <c r="J137" s="2"/>
    </row>
    <row r="138" spans="1:10" ht="51.75" customHeight="1" hidden="1">
      <c r="A138" s="87"/>
      <c r="B138" s="75" t="s">
        <v>80</v>
      </c>
      <c r="C138" s="75" t="s">
        <v>133</v>
      </c>
      <c r="D138" s="75" t="s">
        <v>427</v>
      </c>
      <c r="E138" s="75"/>
      <c r="F138" s="78" t="s">
        <v>428</v>
      </c>
      <c r="G138" s="77">
        <f>G139</f>
        <v>0</v>
      </c>
      <c r="H138" s="77">
        <f>H139</f>
        <v>0</v>
      </c>
      <c r="I138" s="77">
        <f>I139</f>
        <v>0</v>
      </c>
      <c r="J138" s="2"/>
    </row>
    <row r="139" spans="1:10" ht="45.75" customHeight="1" hidden="1" thickBot="1">
      <c r="A139" s="87" t="s">
        <v>375</v>
      </c>
      <c r="B139" s="75" t="s">
        <v>80</v>
      </c>
      <c r="C139" s="75" t="s">
        <v>133</v>
      </c>
      <c r="D139" s="75" t="s">
        <v>427</v>
      </c>
      <c r="E139" s="75" t="s">
        <v>40</v>
      </c>
      <c r="F139" s="79" t="s">
        <v>151</v>
      </c>
      <c r="G139" s="77"/>
      <c r="H139" s="77"/>
      <c r="I139" s="77"/>
      <c r="J139" s="2"/>
    </row>
    <row r="140" spans="1:10" s="22" customFormat="1" ht="12.75" hidden="1">
      <c r="A140" s="86"/>
      <c r="B140" s="83" t="s">
        <v>7</v>
      </c>
      <c r="C140" s="83"/>
      <c r="D140" s="83"/>
      <c r="E140" s="83"/>
      <c r="F140" s="84" t="s">
        <v>8</v>
      </c>
      <c r="G140" s="85">
        <f>G141</f>
        <v>0</v>
      </c>
      <c r="H140" s="85">
        <f>H141</f>
        <v>0</v>
      </c>
      <c r="I140" s="85">
        <f>I141</f>
        <v>0</v>
      </c>
      <c r="J140" s="49"/>
    </row>
    <row r="141" spans="1:10" ht="25.5" hidden="1">
      <c r="A141" s="87"/>
      <c r="B141" s="75" t="s">
        <v>86</v>
      </c>
      <c r="C141" s="75" t="s">
        <v>133</v>
      </c>
      <c r="D141" s="75"/>
      <c r="E141" s="75"/>
      <c r="F141" s="76" t="s">
        <v>9</v>
      </c>
      <c r="G141" s="77"/>
      <c r="H141" s="77"/>
      <c r="I141" s="77"/>
      <c r="J141" s="2"/>
    </row>
    <row r="142" spans="1:10" ht="12.75" hidden="1">
      <c r="A142" s="87"/>
      <c r="B142" s="75" t="s">
        <v>88</v>
      </c>
      <c r="C142" s="75" t="s">
        <v>133</v>
      </c>
      <c r="D142" s="75" t="s">
        <v>87</v>
      </c>
      <c r="E142" s="75"/>
      <c r="F142" s="78" t="s">
        <v>10</v>
      </c>
      <c r="G142" s="77"/>
      <c r="H142" s="77"/>
      <c r="I142" s="77"/>
      <c r="J142" s="2"/>
    </row>
    <row r="143" spans="1:9" s="6" customFormat="1" ht="24.75" customHeight="1" hidden="1" thickBot="1">
      <c r="A143" s="149" t="s">
        <v>354</v>
      </c>
      <c r="B143" s="150" t="s">
        <v>37</v>
      </c>
      <c r="C143" s="150" t="s">
        <v>34</v>
      </c>
      <c r="D143" s="150" t="s">
        <v>35</v>
      </c>
      <c r="E143" s="150" t="s">
        <v>36</v>
      </c>
      <c r="F143" s="149" t="s">
        <v>303</v>
      </c>
      <c r="G143" s="149" t="s">
        <v>451</v>
      </c>
      <c r="H143" s="149" t="s">
        <v>125</v>
      </c>
      <c r="I143" s="149" t="s">
        <v>198</v>
      </c>
    </row>
    <row r="144" spans="1:9" s="6" customFormat="1" ht="24.75" customHeight="1" hidden="1" thickBot="1">
      <c r="A144" s="149"/>
      <c r="B144" s="150"/>
      <c r="C144" s="150"/>
      <c r="D144" s="150"/>
      <c r="E144" s="150"/>
      <c r="F144" s="149"/>
      <c r="G144" s="149"/>
      <c r="H144" s="149"/>
      <c r="I144" s="149"/>
    </row>
    <row r="145" spans="1:9" s="9" customFormat="1" ht="63" customHeight="1" hidden="1" thickBot="1">
      <c r="A145" s="149"/>
      <c r="B145" s="150"/>
      <c r="C145" s="150"/>
      <c r="D145" s="150"/>
      <c r="E145" s="150"/>
      <c r="F145" s="149"/>
      <c r="G145" s="149"/>
      <c r="H145" s="149"/>
      <c r="I145" s="149"/>
    </row>
    <row r="146" spans="1:9" s="3" customFormat="1" ht="12.75" hidden="1">
      <c r="A146" s="80">
        <v>1</v>
      </c>
      <c r="B146" s="81" t="s">
        <v>137</v>
      </c>
      <c r="C146" s="81" t="s">
        <v>138</v>
      </c>
      <c r="D146" s="81" t="s">
        <v>139</v>
      </c>
      <c r="E146" s="81" t="s">
        <v>163</v>
      </c>
      <c r="F146" s="80">
        <v>6</v>
      </c>
      <c r="G146" s="80">
        <v>7</v>
      </c>
      <c r="H146" s="80">
        <v>8</v>
      </c>
      <c r="I146" s="80">
        <v>9</v>
      </c>
    </row>
    <row r="147" spans="1:9" s="3" customFormat="1" ht="12.75">
      <c r="A147" s="80"/>
      <c r="B147" s="83" t="s">
        <v>134</v>
      </c>
      <c r="C147" s="81"/>
      <c r="D147" s="81"/>
      <c r="E147" s="81"/>
      <c r="F147" s="89" t="s">
        <v>8</v>
      </c>
      <c r="G147" s="85">
        <f aca="true" t="shared" si="3" ref="G147:I149">G148</f>
        <v>50000</v>
      </c>
      <c r="H147" s="85">
        <f t="shared" si="3"/>
        <v>50000</v>
      </c>
      <c r="I147" s="85">
        <f t="shared" si="3"/>
        <v>50000</v>
      </c>
    </row>
    <row r="148" spans="1:9" s="3" customFormat="1" ht="25.5">
      <c r="A148" s="80"/>
      <c r="B148" s="75" t="s">
        <v>134</v>
      </c>
      <c r="C148" s="75" t="s">
        <v>133</v>
      </c>
      <c r="D148" s="81"/>
      <c r="E148" s="81"/>
      <c r="F148" s="89" t="s">
        <v>9</v>
      </c>
      <c r="G148" s="77">
        <f t="shared" si="3"/>
        <v>50000</v>
      </c>
      <c r="H148" s="77">
        <f t="shared" si="3"/>
        <v>50000</v>
      </c>
      <c r="I148" s="77">
        <f t="shared" si="3"/>
        <v>50000</v>
      </c>
    </row>
    <row r="149" spans="1:10" ht="12.75">
      <c r="A149" s="87"/>
      <c r="B149" s="75" t="s">
        <v>86</v>
      </c>
      <c r="C149" s="75" t="s">
        <v>133</v>
      </c>
      <c r="D149" s="75" t="s">
        <v>548</v>
      </c>
      <c r="E149" s="75"/>
      <c r="F149" s="79" t="s">
        <v>571</v>
      </c>
      <c r="G149" s="77">
        <f t="shared" si="3"/>
        <v>50000</v>
      </c>
      <c r="H149" s="77">
        <f t="shared" si="3"/>
        <v>50000</v>
      </c>
      <c r="I149" s="77">
        <f t="shared" si="3"/>
        <v>50000</v>
      </c>
      <c r="J149" s="2"/>
    </row>
    <row r="150" spans="1:10" ht="12.75">
      <c r="A150" s="87" t="s">
        <v>372</v>
      </c>
      <c r="B150" s="75" t="s">
        <v>86</v>
      </c>
      <c r="C150" s="75" t="s">
        <v>133</v>
      </c>
      <c r="D150" s="75" t="s">
        <v>548</v>
      </c>
      <c r="E150" s="75" t="s">
        <v>271</v>
      </c>
      <c r="F150" s="79" t="s">
        <v>144</v>
      </c>
      <c r="G150" s="77">
        <v>50000</v>
      </c>
      <c r="H150" s="77">
        <v>50000</v>
      </c>
      <c r="I150" s="77">
        <v>50000</v>
      </c>
      <c r="J150" s="2"/>
    </row>
    <row r="151" spans="1:10" s="22" customFormat="1" ht="12.75">
      <c r="A151" s="86"/>
      <c r="B151" s="83" t="s">
        <v>11</v>
      </c>
      <c r="C151" s="83"/>
      <c r="D151" s="83"/>
      <c r="E151" s="83"/>
      <c r="F151" s="84" t="s">
        <v>157</v>
      </c>
      <c r="G151" s="85">
        <f>G152+G166</f>
        <v>70000</v>
      </c>
      <c r="H151" s="85">
        <f>H152+H166</f>
        <v>70000</v>
      </c>
      <c r="I151" s="85">
        <f>I152+I166</f>
        <v>70000</v>
      </c>
      <c r="J151" s="49"/>
    </row>
    <row r="152" spans="1:10" ht="12.75" hidden="1">
      <c r="A152" s="87"/>
      <c r="B152" s="75" t="s">
        <v>11</v>
      </c>
      <c r="C152" s="75" t="s">
        <v>129</v>
      </c>
      <c r="D152" s="75"/>
      <c r="E152" s="75"/>
      <c r="F152" s="76" t="s">
        <v>12</v>
      </c>
      <c r="G152" s="77"/>
      <c r="H152" s="77"/>
      <c r="I152" s="77">
        <f>I153+I155+I157+I159+I161</f>
        <v>0</v>
      </c>
      <c r="J152" s="2"/>
    </row>
    <row r="153" spans="1:10" ht="71.25" customHeight="1" hidden="1">
      <c r="A153" s="87"/>
      <c r="B153" s="75" t="s">
        <v>91</v>
      </c>
      <c r="C153" s="75" t="s">
        <v>129</v>
      </c>
      <c r="D153" s="75" t="s">
        <v>408</v>
      </c>
      <c r="E153" s="75"/>
      <c r="F153" s="78" t="s">
        <v>409</v>
      </c>
      <c r="G153" s="77"/>
      <c r="H153" s="77"/>
      <c r="I153" s="77"/>
      <c r="J153" s="2"/>
    </row>
    <row r="154" spans="1:10" ht="27.75" customHeight="1" hidden="1">
      <c r="A154" s="87" t="s">
        <v>376</v>
      </c>
      <c r="B154" s="75" t="s">
        <v>91</v>
      </c>
      <c r="C154" s="75" t="s">
        <v>129</v>
      </c>
      <c r="D154" s="75" t="s">
        <v>408</v>
      </c>
      <c r="E154" s="75" t="s">
        <v>282</v>
      </c>
      <c r="F154" s="79" t="s">
        <v>155</v>
      </c>
      <c r="G154" s="77"/>
      <c r="H154" s="77"/>
      <c r="I154" s="77"/>
      <c r="J154" s="2"/>
    </row>
    <row r="155" spans="1:10" ht="12.75" hidden="1">
      <c r="A155" s="87"/>
      <c r="B155" s="75" t="s">
        <v>91</v>
      </c>
      <c r="C155" s="75" t="s">
        <v>129</v>
      </c>
      <c r="D155" s="75" t="s">
        <v>89</v>
      </c>
      <c r="E155" s="75"/>
      <c r="F155" s="78" t="s">
        <v>146</v>
      </c>
      <c r="G155" s="77"/>
      <c r="H155" s="77"/>
      <c r="I155" s="77"/>
      <c r="J155" s="2"/>
    </row>
    <row r="156" spans="1:10" ht="12.75" hidden="1">
      <c r="A156" s="87" t="s">
        <v>377</v>
      </c>
      <c r="B156" s="75" t="s">
        <v>91</v>
      </c>
      <c r="C156" s="75" t="s">
        <v>129</v>
      </c>
      <c r="D156" s="75" t="s">
        <v>89</v>
      </c>
      <c r="E156" s="75" t="s">
        <v>282</v>
      </c>
      <c r="F156" s="79" t="s">
        <v>155</v>
      </c>
      <c r="G156" s="77"/>
      <c r="H156" s="77"/>
      <c r="I156" s="77"/>
      <c r="J156" s="2"/>
    </row>
    <row r="157" spans="1:10" ht="38.25" hidden="1">
      <c r="A157" s="87"/>
      <c r="B157" s="75" t="s">
        <v>92</v>
      </c>
      <c r="C157" s="75" t="s">
        <v>129</v>
      </c>
      <c r="D157" s="75" t="s">
        <v>90</v>
      </c>
      <c r="E157" s="75"/>
      <c r="F157" s="78" t="s">
        <v>13</v>
      </c>
      <c r="G157" s="77"/>
      <c r="H157" s="77"/>
      <c r="I157" s="77"/>
      <c r="J157" s="2"/>
    </row>
    <row r="158" spans="1:10" ht="12.75" hidden="1">
      <c r="A158" s="87" t="s">
        <v>378</v>
      </c>
      <c r="B158" s="75" t="s">
        <v>93</v>
      </c>
      <c r="C158" s="75" t="s">
        <v>129</v>
      </c>
      <c r="D158" s="75" t="s">
        <v>90</v>
      </c>
      <c r="E158" s="75" t="s">
        <v>282</v>
      </c>
      <c r="F158" s="79" t="s">
        <v>155</v>
      </c>
      <c r="G158" s="77"/>
      <c r="H158" s="77"/>
      <c r="I158" s="77"/>
      <c r="J158" s="2"/>
    </row>
    <row r="159" spans="1:10" ht="38.25" hidden="1">
      <c r="A159" s="87"/>
      <c r="B159" s="75" t="s">
        <v>94</v>
      </c>
      <c r="C159" s="75" t="s">
        <v>129</v>
      </c>
      <c r="D159" s="75" t="s">
        <v>52</v>
      </c>
      <c r="E159" s="75"/>
      <c r="F159" s="78" t="s">
        <v>312</v>
      </c>
      <c r="G159" s="77"/>
      <c r="H159" s="77"/>
      <c r="I159" s="77"/>
      <c r="J159" s="2"/>
    </row>
    <row r="160" spans="1:10" ht="36" customHeight="1" hidden="1">
      <c r="A160" s="87" t="s">
        <v>377</v>
      </c>
      <c r="B160" s="75" t="s">
        <v>93</v>
      </c>
      <c r="C160" s="75" t="s">
        <v>129</v>
      </c>
      <c r="D160" s="75" t="s">
        <v>52</v>
      </c>
      <c r="E160" s="75" t="s">
        <v>282</v>
      </c>
      <c r="F160" s="79" t="s">
        <v>155</v>
      </c>
      <c r="G160" s="77"/>
      <c r="H160" s="77"/>
      <c r="I160" s="77"/>
      <c r="J160" s="2"/>
    </row>
    <row r="161" spans="1:10" ht="51.75" customHeight="1" hidden="1">
      <c r="A161" s="87"/>
      <c r="B161" s="75" t="s">
        <v>91</v>
      </c>
      <c r="C161" s="75" t="s">
        <v>129</v>
      </c>
      <c r="D161" s="75" t="s">
        <v>429</v>
      </c>
      <c r="E161" s="75"/>
      <c r="F161" s="78" t="s">
        <v>430</v>
      </c>
      <c r="G161" s="77"/>
      <c r="H161" s="77"/>
      <c r="I161" s="77"/>
      <c r="J161" s="2"/>
    </row>
    <row r="162" spans="1:10" ht="33.75" customHeight="1" hidden="1">
      <c r="A162" s="87" t="s">
        <v>378</v>
      </c>
      <c r="B162" s="75" t="s">
        <v>91</v>
      </c>
      <c r="C162" s="75" t="s">
        <v>129</v>
      </c>
      <c r="D162" s="75" t="s">
        <v>429</v>
      </c>
      <c r="E162" s="75" t="s">
        <v>282</v>
      </c>
      <c r="F162" s="79" t="s">
        <v>155</v>
      </c>
      <c r="G162" s="77"/>
      <c r="H162" s="77"/>
      <c r="I162" s="77"/>
      <c r="J162" s="2"/>
    </row>
    <row r="163" spans="1:10" ht="12.75" hidden="1">
      <c r="A163" s="87"/>
      <c r="B163" s="75" t="s">
        <v>11</v>
      </c>
      <c r="C163" s="75" t="s">
        <v>150</v>
      </c>
      <c r="D163" s="75"/>
      <c r="E163" s="75"/>
      <c r="F163" s="76" t="s">
        <v>14</v>
      </c>
      <c r="G163" s="77">
        <v>0</v>
      </c>
      <c r="H163" s="77">
        <v>0</v>
      </c>
      <c r="I163" s="77">
        <v>0</v>
      </c>
      <c r="J163" s="2"/>
    </row>
    <row r="164" spans="1:10" ht="12.75" hidden="1">
      <c r="A164" s="87"/>
      <c r="B164" s="75" t="s">
        <v>91</v>
      </c>
      <c r="C164" s="75" t="s">
        <v>150</v>
      </c>
      <c r="D164" s="75" t="s">
        <v>95</v>
      </c>
      <c r="E164" s="75"/>
      <c r="F164" s="78" t="s">
        <v>15</v>
      </c>
      <c r="G164" s="77">
        <v>0</v>
      </c>
      <c r="H164" s="77">
        <v>0</v>
      </c>
      <c r="I164" s="77">
        <v>0</v>
      </c>
      <c r="J164" s="2"/>
    </row>
    <row r="165" spans="1:10" ht="12.75" hidden="1">
      <c r="A165" s="87">
        <v>35</v>
      </c>
      <c r="B165" s="75" t="s">
        <v>91</v>
      </c>
      <c r="C165" s="75" t="s">
        <v>150</v>
      </c>
      <c r="D165" s="75" t="s">
        <v>95</v>
      </c>
      <c r="E165" s="75" t="s">
        <v>40</v>
      </c>
      <c r="F165" s="79" t="s">
        <v>151</v>
      </c>
      <c r="G165" s="77">
        <v>0</v>
      </c>
      <c r="H165" s="77">
        <v>0</v>
      </c>
      <c r="I165" s="77">
        <v>0</v>
      </c>
      <c r="J165" s="2"/>
    </row>
    <row r="166" spans="1:10" ht="20.25" customHeight="1">
      <c r="A166" s="87"/>
      <c r="B166" s="75" t="s">
        <v>11</v>
      </c>
      <c r="C166" s="75" t="s">
        <v>290</v>
      </c>
      <c r="D166" s="75"/>
      <c r="E166" s="75"/>
      <c r="F166" s="76" t="s">
        <v>16</v>
      </c>
      <c r="G166" s="77">
        <f>G167+G169</f>
        <v>70000</v>
      </c>
      <c r="H166" s="77">
        <f>H167+H169</f>
        <v>70000</v>
      </c>
      <c r="I166" s="77">
        <f>I167+I169</f>
        <v>70000</v>
      </c>
      <c r="J166" s="2"/>
    </row>
    <row r="167" spans="1:10" ht="24" customHeight="1">
      <c r="A167" s="87"/>
      <c r="B167" s="75" t="s">
        <v>97</v>
      </c>
      <c r="C167" s="75" t="s">
        <v>290</v>
      </c>
      <c r="D167" s="75" t="s">
        <v>549</v>
      </c>
      <c r="E167" s="75"/>
      <c r="F167" s="78" t="s">
        <v>572</v>
      </c>
      <c r="G167" s="77">
        <f>G168</f>
        <v>70000</v>
      </c>
      <c r="H167" s="77">
        <f>H168</f>
        <v>70000</v>
      </c>
      <c r="I167" s="77">
        <f>I168</f>
        <v>70000</v>
      </c>
      <c r="J167" s="2"/>
    </row>
    <row r="168" spans="1:10" ht="12.75">
      <c r="A168" s="87" t="s">
        <v>373</v>
      </c>
      <c r="B168" s="75" t="s">
        <v>92</v>
      </c>
      <c r="C168" s="75" t="s">
        <v>290</v>
      </c>
      <c r="D168" s="75" t="s">
        <v>549</v>
      </c>
      <c r="E168" s="75" t="s">
        <v>550</v>
      </c>
      <c r="F168" s="79" t="s">
        <v>185</v>
      </c>
      <c r="G168" s="77">
        <v>70000</v>
      </c>
      <c r="H168" s="77">
        <v>70000</v>
      </c>
      <c r="I168" s="77">
        <v>70000</v>
      </c>
      <c r="J168" s="2"/>
    </row>
    <row r="169" spans="1:10" ht="24" customHeight="1" hidden="1">
      <c r="A169" s="87"/>
      <c r="B169" s="75" t="s">
        <v>97</v>
      </c>
      <c r="C169" s="75" t="s">
        <v>290</v>
      </c>
      <c r="D169" s="75" t="s">
        <v>96</v>
      </c>
      <c r="E169" s="75"/>
      <c r="F169" s="78" t="s">
        <v>471</v>
      </c>
      <c r="G169" s="77">
        <f>G170</f>
        <v>0</v>
      </c>
      <c r="H169" s="77">
        <f>H170</f>
        <v>0</v>
      </c>
      <c r="I169" s="77">
        <f>I170</f>
        <v>0</v>
      </c>
      <c r="J169" s="2"/>
    </row>
    <row r="170" spans="1:10" ht="12.75" hidden="1">
      <c r="A170" s="87" t="s">
        <v>379</v>
      </c>
      <c r="B170" s="75" t="s">
        <v>92</v>
      </c>
      <c r="C170" s="75" t="s">
        <v>290</v>
      </c>
      <c r="D170" s="75" t="s">
        <v>96</v>
      </c>
      <c r="E170" s="75" t="s">
        <v>40</v>
      </c>
      <c r="F170" s="79" t="s">
        <v>151</v>
      </c>
      <c r="G170" s="77"/>
      <c r="H170" s="77"/>
      <c r="I170" s="77"/>
      <c r="J170" s="2"/>
    </row>
    <row r="171" spans="1:10" s="52" customFormat="1" ht="12.75">
      <c r="A171" s="90"/>
      <c r="B171" s="91" t="s">
        <v>17</v>
      </c>
      <c r="C171" s="91"/>
      <c r="D171" s="91"/>
      <c r="E171" s="91"/>
      <c r="F171" s="92" t="s">
        <v>156</v>
      </c>
      <c r="G171" s="93">
        <f>G172+G195</f>
        <v>7655963.430000001</v>
      </c>
      <c r="H171" s="93">
        <f>H172+H195</f>
        <v>7655963.430000001</v>
      </c>
      <c r="I171" s="93">
        <f>I172+I195</f>
        <v>7655963.430000001</v>
      </c>
      <c r="J171" s="51"/>
    </row>
    <row r="172" spans="1:10" ht="12.75">
      <c r="A172" s="87"/>
      <c r="B172" s="75" t="s">
        <v>98</v>
      </c>
      <c r="C172" s="75" t="s">
        <v>132</v>
      </c>
      <c r="D172" s="75"/>
      <c r="E172" s="75"/>
      <c r="F172" s="76" t="s">
        <v>156</v>
      </c>
      <c r="G172" s="77">
        <f>G173+G181+G183+G187+G193+G191+G175+G189</f>
        <v>7655963.430000001</v>
      </c>
      <c r="H172" s="77">
        <f>H173+H181+H183+H187+H193+H191+H175+H189</f>
        <v>7655963.430000001</v>
      </c>
      <c r="I172" s="77">
        <f>I173+I181+I183+I187+I193+I191+I175+I189</f>
        <v>7655963.430000001</v>
      </c>
      <c r="J172" s="2"/>
    </row>
    <row r="173" spans="1:10" ht="51">
      <c r="A173" s="87"/>
      <c r="B173" s="75" t="s">
        <v>99</v>
      </c>
      <c r="C173" s="75" t="s">
        <v>132</v>
      </c>
      <c r="D173" s="75" t="s">
        <v>551</v>
      </c>
      <c r="E173" s="75"/>
      <c r="F173" s="78" t="s">
        <v>573</v>
      </c>
      <c r="G173" s="77">
        <f>G174</f>
        <v>6527769.88</v>
      </c>
      <c r="H173" s="77">
        <f>H174</f>
        <v>6527769.88</v>
      </c>
      <c r="I173" s="77">
        <f>I174</f>
        <v>6527769.88</v>
      </c>
      <c r="J173" s="2"/>
    </row>
    <row r="174" spans="1:10" ht="12.75">
      <c r="A174" s="87" t="s">
        <v>374</v>
      </c>
      <c r="B174" s="75" t="s">
        <v>17</v>
      </c>
      <c r="C174" s="75" t="s">
        <v>132</v>
      </c>
      <c r="D174" s="75" t="s">
        <v>551</v>
      </c>
      <c r="E174" s="75" t="s">
        <v>63</v>
      </c>
      <c r="F174" s="79" t="s">
        <v>574</v>
      </c>
      <c r="G174" s="77">
        <v>6527769.88</v>
      </c>
      <c r="H174" s="77">
        <v>6527769.88</v>
      </c>
      <c r="I174" s="77">
        <v>6527769.88</v>
      </c>
      <c r="J174" s="2"/>
    </row>
    <row r="175" spans="1:10" ht="38.25">
      <c r="A175" s="87"/>
      <c r="B175" s="75" t="s">
        <v>102</v>
      </c>
      <c r="C175" s="75" t="s">
        <v>132</v>
      </c>
      <c r="D175" s="75" t="s">
        <v>552</v>
      </c>
      <c r="E175" s="75"/>
      <c r="F175" s="78" t="s">
        <v>472</v>
      </c>
      <c r="G175" s="77">
        <f>G176</f>
        <v>119460.23</v>
      </c>
      <c r="H175" s="77">
        <f>H176</f>
        <v>119460.23</v>
      </c>
      <c r="I175" s="77">
        <f>I176</f>
        <v>119460.23</v>
      </c>
      <c r="J175" s="2"/>
    </row>
    <row r="176" spans="1:10" ht="12.75">
      <c r="A176" s="87" t="s">
        <v>375</v>
      </c>
      <c r="B176" s="75" t="s">
        <v>103</v>
      </c>
      <c r="C176" s="75" t="s">
        <v>132</v>
      </c>
      <c r="D176" s="75" t="s">
        <v>552</v>
      </c>
      <c r="E176" s="75" t="s">
        <v>63</v>
      </c>
      <c r="F176" s="79" t="s">
        <v>574</v>
      </c>
      <c r="G176" s="77">
        <v>119460.23</v>
      </c>
      <c r="H176" s="77">
        <v>119460.23</v>
      </c>
      <c r="I176" s="77">
        <v>119460.23</v>
      </c>
      <c r="J176" s="2"/>
    </row>
    <row r="177" spans="1:9" s="6" customFormat="1" ht="24.75" customHeight="1" hidden="1" thickBot="1">
      <c r="A177" s="149" t="s">
        <v>354</v>
      </c>
      <c r="B177" s="150" t="s">
        <v>37</v>
      </c>
      <c r="C177" s="150" t="s">
        <v>34</v>
      </c>
      <c r="D177" s="150" t="s">
        <v>35</v>
      </c>
      <c r="E177" s="150" t="s">
        <v>36</v>
      </c>
      <c r="F177" s="149" t="s">
        <v>303</v>
      </c>
      <c r="G177" s="149" t="s">
        <v>451</v>
      </c>
      <c r="H177" s="149" t="s">
        <v>125</v>
      </c>
      <c r="I177" s="149" t="s">
        <v>198</v>
      </c>
    </row>
    <row r="178" spans="1:9" s="6" customFormat="1" ht="24.75" customHeight="1" hidden="1" thickBot="1">
      <c r="A178" s="149"/>
      <c r="B178" s="150"/>
      <c r="C178" s="150"/>
      <c r="D178" s="150"/>
      <c r="E178" s="150"/>
      <c r="F178" s="149"/>
      <c r="G178" s="149"/>
      <c r="H178" s="149"/>
      <c r="I178" s="149"/>
    </row>
    <row r="179" spans="1:9" s="9" customFormat="1" ht="63" customHeight="1" hidden="1" thickBot="1">
      <c r="A179" s="149"/>
      <c r="B179" s="150"/>
      <c r="C179" s="150"/>
      <c r="D179" s="150"/>
      <c r="E179" s="150"/>
      <c r="F179" s="149"/>
      <c r="G179" s="149"/>
      <c r="H179" s="149"/>
      <c r="I179" s="149"/>
    </row>
    <row r="180" spans="1:9" s="3" customFormat="1" ht="12.75" hidden="1">
      <c r="A180" s="80">
        <v>1</v>
      </c>
      <c r="B180" s="81" t="s">
        <v>137</v>
      </c>
      <c r="C180" s="81" t="s">
        <v>138</v>
      </c>
      <c r="D180" s="81" t="s">
        <v>139</v>
      </c>
      <c r="E180" s="81" t="s">
        <v>163</v>
      </c>
      <c r="F180" s="80">
        <v>6</v>
      </c>
      <c r="G180" s="80">
        <v>7</v>
      </c>
      <c r="H180" s="80">
        <v>8</v>
      </c>
      <c r="I180" s="80">
        <v>9</v>
      </c>
    </row>
    <row r="181" spans="1:10" ht="38.25" hidden="1">
      <c r="A181" s="87"/>
      <c r="B181" s="75" t="s">
        <v>101</v>
      </c>
      <c r="C181" s="75" t="s">
        <v>132</v>
      </c>
      <c r="D181" s="75" t="s">
        <v>100</v>
      </c>
      <c r="E181" s="75"/>
      <c r="F181" s="78" t="s">
        <v>13</v>
      </c>
      <c r="G181" s="77"/>
      <c r="H181" s="77"/>
      <c r="I181" s="77"/>
      <c r="J181" s="2"/>
    </row>
    <row r="182" spans="1:10" ht="12.75" hidden="1">
      <c r="A182" s="87" t="s">
        <v>382</v>
      </c>
      <c r="B182" s="75" t="s">
        <v>17</v>
      </c>
      <c r="C182" s="75" t="s">
        <v>132</v>
      </c>
      <c r="D182" s="75" t="s">
        <v>100</v>
      </c>
      <c r="E182" s="75" t="s">
        <v>282</v>
      </c>
      <c r="F182" s="79" t="s">
        <v>155</v>
      </c>
      <c r="G182" s="77"/>
      <c r="H182" s="77"/>
      <c r="I182" s="77"/>
      <c r="J182" s="2"/>
    </row>
    <row r="183" spans="1:10" ht="38.25">
      <c r="A183" s="87"/>
      <c r="B183" s="75" t="s">
        <v>102</v>
      </c>
      <c r="C183" s="75" t="s">
        <v>132</v>
      </c>
      <c r="D183" s="75" t="s">
        <v>553</v>
      </c>
      <c r="E183" s="75"/>
      <c r="F183" s="78" t="s">
        <v>575</v>
      </c>
      <c r="G183" s="77">
        <f>G184</f>
        <v>1008733.32</v>
      </c>
      <c r="H183" s="77">
        <f>H184</f>
        <v>1008733.32</v>
      </c>
      <c r="I183" s="77">
        <f>I184</f>
        <v>1008733.32</v>
      </c>
      <c r="J183" s="2"/>
    </row>
    <row r="184" spans="1:10" ht="13.5" thickBot="1">
      <c r="A184" s="87" t="s">
        <v>376</v>
      </c>
      <c r="B184" s="75" t="s">
        <v>103</v>
      </c>
      <c r="C184" s="75" t="s">
        <v>132</v>
      </c>
      <c r="D184" s="75" t="s">
        <v>553</v>
      </c>
      <c r="E184" s="75" t="s">
        <v>63</v>
      </c>
      <c r="F184" s="79" t="s">
        <v>574</v>
      </c>
      <c r="G184" s="77">
        <v>1008733.32</v>
      </c>
      <c r="H184" s="77">
        <v>1008733.32</v>
      </c>
      <c r="I184" s="77">
        <v>1008733.32</v>
      </c>
      <c r="J184" s="2"/>
    </row>
    <row r="185" spans="1:10" ht="12.75" hidden="1">
      <c r="A185" s="15"/>
      <c r="B185" s="16" t="s">
        <v>101</v>
      </c>
      <c r="C185" s="16" t="s">
        <v>132</v>
      </c>
      <c r="D185" s="16" t="s">
        <v>104</v>
      </c>
      <c r="E185" s="16"/>
      <c r="F185" s="47" t="s">
        <v>18</v>
      </c>
      <c r="G185" s="14"/>
      <c r="H185" s="14"/>
      <c r="I185" s="14"/>
      <c r="J185" s="2"/>
    </row>
    <row r="186" spans="1:10" ht="12.75" hidden="1">
      <c r="A186" s="15" t="s">
        <v>381</v>
      </c>
      <c r="B186" s="16" t="s">
        <v>105</v>
      </c>
      <c r="C186" s="16" t="s">
        <v>132</v>
      </c>
      <c r="D186" s="16" t="s">
        <v>104</v>
      </c>
      <c r="E186" s="16" t="s">
        <v>282</v>
      </c>
      <c r="F186" s="48" t="s">
        <v>155</v>
      </c>
      <c r="G186" s="14"/>
      <c r="H186" s="14"/>
      <c r="I186" s="14"/>
      <c r="J186" s="2"/>
    </row>
    <row r="187" spans="1:10" ht="25.5" hidden="1">
      <c r="A187" s="15"/>
      <c r="B187" s="16" t="s">
        <v>105</v>
      </c>
      <c r="C187" s="16" t="s">
        <v>132</v>
      </c>
      <c r="D187" s="16" t="s">
        <v>106</v>
      </c>
      <c r="E187" s="16"/>
      <c r="F187" s="47" t="s">
        <v>19</v>
      </c>
      <c r="G187" s="14"/>
      <c r="H187" s="14"/>
      <c r="I187" s="14"/>
      <c r="J187" s="2"/>
    </row>
    <row r="188" spans="1:10" ht="12.75" hidden="1">
      <c r="A188" s="15" t="s">
        <v>384</v>
      </c>
      <c r="B188" s="16" t="s">
        <v>17</v>
      </c>
      <c r="C188" s="16" t="s">
        <v>132</v>
      </c>
      <c r="D188" s="16" t="s">
        <v>106</v>
      </c>
      <c r="E188" s="16" t="s">
        <v>282</v>
      </c>
      <c r="F188" s="48" t="s">
        <v>155</v>
      </c>
      <c r="G188" s="14"/>
      <c r="H188" s="14"/>
      <c r="I188" s="14"/>
      <c r="J188" s="2"/>
    </row>
    <row r="189" spans="1:10" ht="25.5" hidden="1">
      <c r="A189" s="15"/>
      <c r="B189" s="16" t="s">
        <v>102</v>
      </c>
      <c r="C189" s="16" t="s">
        <v>132</v>
      </c>
      <c r="D189" s="16" t="s">
        <v>473</v>
      </c>
      <c r="E189" s="16"/>
      <c r="F189" s="47" t="s">
        <v>474</v>
      </c>
      <c r="G189" s="14">
        <f>G190</f>
        <v>0</v>
      </c>
      <c r="H189" s="14">
        <f>H190</f>
        <v>0</v>
      </c>
      <c r="I189" s="14">
        <f>I190</f>
        <v>0</v>
      </c>
      <c r="J189" s="2"/>
    </row>
    <row r="190" spans="1:10" ht="12.75" hidden="1">
      <c r="A190" s="15" t="s">
        <v>381</v>
      </c>
      <c r="B190" s="16" t="s">
        <v>103</v>
      </c>
      <c r="C190" s="16" t="s">
        <v>132</v>
      </c>
      <c r="D190" s="16" t="s">
        <v>473</v>
      </c>
      <c r="E190" s="16" t="s">
        <v>40</v>
      </c>
      <c r="F190" s="48" t="s">
        <v>151</v>
      </c>
      <c r="G190" s="14"/>
      <c r="H190" s="14"/>
      <c r="I190" s="14"/>
      <c r="J190" s="2"/>
    </row>
    <row r="191" spans="1:10" ht="38.25" hidden="1">
      <c r="A191" s="15"/>
      <c r="B191" s="16" t="s">
        <v>107</v>
      </c>
      <c r="C191" s="16" t="s">
        <v>132</v>
      </c>
      <c r="D191" s="16" t="s">
        <v>425</v>
      </c>
      <c r="E191" s="16"/>
      <c r="F191" s="47" t="s">
        <v>439</v>
      </c>
      <c r="G191" s="14"/>
      <c r="H191" s="14"/>
      <c r="I191" s="14"/>
      <c r="J191" s="2"/>
    </row>
    <row r="192" spans="1:10" ht="12.75" hidden="1">
      <c r="A192" s="15" t="s">
        <v>382</v>
      </c>
      <c r="B192" s="16" t="s">
        <v>103</v>
      </c>
      <c r="C192" s="16" t="s">
        <v>132</v>
      </c>
      <c r="D192" s="16" t="s">
        <v>425</v>
      </c>
      <c r="E192" s="16" t="s">
        <v>282</v>
      </c>
      <c r="F192" s="48" t="s">
        <v>155</v>
      </c>
      <c r="G192" s="14"/>
      <c r="H192" s="14"/>
      <c r="I192" s="14"/>
      <c r="J192" s="2"/>
    </row>
    <row r="193" spans="1:10" ht="38.25" hidden="1">
      <c r="A193" s="15"/>
      <c r="B193" s="16" t="s">
        <v>17</v>
      </c>
      <c r="C193" s="16" t="s">
        <v>132</v>
      </c>
      <c r="D193" s="16" t="s">
        <v>52</v>
      </c>
      <c r="E193" s="16"/>
      <c r="F193" s="47" t="s">
        <v>312</v>
      </c>
      <c r="G193" s="14">
        <f>G194</f>
        <v>0</v>
      </c>
      <c r="H193" s="14">
        <f>H194</f>
        <v>0</v>
      </c>
      <c r="I193" s="14">
        <f>I194</f>
        <v>0</v>
      </c>
      <c r="J193" s="2"/>
    </row>
    <row r="194" spans="1:10" ht="13.5" hidden="1" thickBot="1">
      <c r="A194" s="15" t="s">
        <v>383</v>
      </c>
      <c r="B194" s="16" t="s">
        <v>107</v>
      </c>
      <c r="C194" s="16" t="s">
        <v>132</v>
      </c>
      <c r="D194" s="16" t="s">
        <v>52</v>
      </c>
      <c r="E194" s="16" t="s">
        <v>282</v>
      </c>
      <c r="F194" s="48" t="s">
        <v>155</v>
      </c>
      <c r="G194" s="14"/>
      <c r="H194" s="14"/>
      <c r="I194" s="14"/>
      <c r="J194" s="2"/>
    </row>
    <row r="195" spans="1:10" ht="12.75" hidden="1">
      <c r="A195" s="15"/>
      <c r="B195" s="16" t="s">
        <v>101</v>
      </c>
      <c r="C195" s="16" t="s">
        <v>273</v>
      </c>
      <c r="D195" s="16"/>
      <c r="E195" s="16"/>
      <c r="F195" s="13" t="s">
        <v>20</v>
      </c>
      <c r="G195" s="14"/>
      <c r="H195" s="14"/>
      <c r="I195" s="14"/>
      <c r="J195" s="2"/>
    </row>
    <row r="196" spans="1:10" ht="12.75" hidden="1">
      <c r="A196" s="15"/>
      <c r="B196" s="16" t="s">
        <v>102</v>
      </c>
      <c r="C196" s="16" t="s">
        <v>273</v>
      </c>
      <c r="D196" s="16" t="s">
        <v>108</v>
      </c>
      <c r="E196" s="16"/>
      <c r="F196" s="47" t="s">
        <v>146</v>
      </c>
      <c r="G196" s="14"/>
      <c r="H196" s="14"/>
      <c r="I196" s="14"/>
      <c r="J196" s="2"/>
    </row>
    <row r="197" spans="1:10" ht="12.75" hidden="1">
      <c r="A197" s="15" t="s">
        <v>384</v>
      </c>
      <c r="B197" s="16" t="s">
        <v>105</v>
      </c>
      <c r="C197" s="16" t="s">
        <v>273</v>
      </c>
      <c r="D197" s="16" t="s">
        <v>108</v>
      </c>
      <c r="E197" s="16" t="s">
        <v>282</v>
      </c>
      <c r="F197" s="48" t="s">
        <v>155</v>
      </c>
      <c r="G197" s="14"/>
      <c r="H197" s="14"/>
      <c r="I197" s="14"/>
      <c r="J197" s="2"/>
    </row>
    <row r="198" spans="1:10" ht="64.5" customHeight="1" hidden="1">
      <c r="A198" s="15"/>
      <c r="B198" s="16" t="s">
        <v>17</v>
      </c>
      <c r="C198" s="16" t="s">
        <v>273</v>
      </c>
      <c r="D198" s="16" t="s">
        <v>52</v>
      </c>
      <c r="E198" s="16"/>
      <c r="F198" s="47" t="s">
        <v>312</v>
      </c>
      <c r="G198" s="14"/>
      <c r="H198" s="14"/>
      <c r="I198" s="14"/>
      <c r="J198" s="2"/>
    </row>
    <row r="199" spans="1:10" ht="21.75" customHeight="1" hidden="1">
      <c r="A199" s="15" t="s">
        <v>385</v>
      </c>
      <c r="B199" s="16" t="s">
        <v>105</v>
      </c>
      <c r="C199" s="16" t="s">
        <v>273</v>
      </c>
      <c r="D199" s="16" t="s">
        <v>52</v>
      </c>
      <c r="E199" s="16" t="s">
        <v>282</v>
      </c>
      <c r="F199" s="48" t="s">
        <v>155</v>
      </c>
      <c r="G199" s="14"/>
      <c r="H199" s="14"/>
      <c r="I199" s="14"/>
      <c r="J199" s="2"/>
    </row>
    <row r="200" spans="1:10" s="22" customFormat="1" ht="12.75" hidden="1">
      <c r="A200" s="18"/>
      <c r="B200" s="19" t="s">
        <v>21</v>
      </c>
      <c r="C200" s="19"/>
      <c r="D200" s="19"/>
      <c r="E200" s="19"/>
      <c r="F200" s="20" t="s">
        <v>22</v>
      </c>
      <c r="G200" s="21">
        <f>G201</f>
        <v>0</v>
      </c>
      <c r="H200" s="21">
        <f>H201</f>
        <v>0</v>
      </c>
      <c r="I200" s="21">
        <f>I201</f>
        <v>0</v>
      </c>
      <c r="J200" s="49"/>
    </row>
    <row r="201" spans="1:10" ht="21.75" customHeight="1" hidden="1">
      <c r="A201" s="15"/>
      <c r="B201" s="16" t="s">
        <v>109</v>
      </c>
      <c r="C201" s="16" t="s">
        <v>135</v>
      </c>
      <c r="D201" s="16"/>
      <c r="E201" s="16"/>
      <c r="F201" s="13" t="s">
        <v>23</v>
      </c>
      <c r="G201" s="14"/>
      <c r="H201" s="14"/>
      <c r="I201" s="14"/>
      <c r="J201" s="2"/>
    </row>
    <row r="202" spans="1:10" ht="35.25" customHeight="1" hidden="1">
      <c r="A202" s="15"/>
      <c r="B202" s="16" t="s">
        <v>110</v>
      </c>
      <c r="C202" s="16" t="s">
        <v>135</v>
      </c>
      <c r="D202" s="16" t="s">
        <v>431</v>
      </c>
      <c r="E202" s="16"/>
      <c r="F202" s="47" t="s">
        <v>161</v>
      </c>
      <c r="G202" s="14"/>
      <c r="H202" s="14"/>
      <c r="I202" s="14"/>
      <c r="J202" s="2"/>
    </row>
    <row r="203" spans="1:10" ht="30.75" customHeight="1" hidden="1">
      <c r="A203" s="15" t="s">
        <v>386</v>
      </c>
      <c r="B203" s="16" t="s">
        <v>111</v>
      </c>
      <c r="C203" s="16" t="s">
        <v>135</v>
      </c>
      <c r="D203" s="16" t="s">
        <v>431</v>
      </c>
      <c r="E203" s="16" t="s">
        <v>282</v>
      </c>
      <c r="F203" s="48" t="s">
        <v>155</v>
      </c>
      <c r="G203" s="14"/>
      <c r="H203" s="14"/>
      <c r="I203" s="14"/>
      <c r="J203" s="2"/>
    </row>
    <row r="204" spans="1:10" ht="25.5" hidden="1">
      <c r="A204" s="15"/>
      <c r="B204" s="16" t="s">
        <v>113</v>
      </c>
      <c r="C204" s="16" t="s">
        <v>135</v>
      </c>
      <c r="D204" s="16" t="s">
        <v>112</v>
      </c>
      <c r="E204" s="16"/>
      <c r="F204" s="47" t="s">
        <v>24</v>
      </c>
      <c r="G204" s="14"/>
      <c r="H204" s="14"/>
      <c r="I204" s="14"/>
      <c r="J204" s="2"/>
    </row>
    <row r="205" spans="1:10" ht="13.5" hidden="1" thickBot="1">
      <c r="A205" s="15" t="s">
        <v>387</v>
      </c>
      <c r="B205" s="16" t="s">
        <v>114</v>
      </c>
      <c r="C205" s="16" t="s">
        <v>135</v>
      </c>
      <c r="D205" s="16" t="s">
        <v>112</v>
      </c>
      <c r="E205" s="16" t="s">
        <v>40</v>
      </c>
      <c r="F205" s="48" t="s">
        <v>151</v>
      </c>
      <c r="G205" s="14"/>
      <c r="H205" s="14"/>
      <c r="I205" s="14"/>
      <c r="J205" s="2"/>
    </row>
    <row r="206" spans="1:9" s="6" customFormat="1" ht="24.75" customHeight="1" hidden="1" thickBot="1">
      <c r="A206" s="156" t="s">
        <v>354</v>
      </c>
      <c r="B206" s="155" t="s">
        <v>37</v>
      </c>
      <c r="C206" s="155" t="s">
        <v>34</v>
      </c>
      <c r="D206" s="155" t="s">
        <v>35</v>
      </c>
      <c r="E206" s="155" t="s">
        <v>36</v>
      </c>
      <c r="F206" s="156" t="s">
        <v>303</v>
      </c>
      <c r="G206" s="156" t="s">
        <v>451</v>
      </c>
      <c r="H206" s="156" t="s">
        <v>125</v>
      </c>
      <c r="I206" s="156" t="s">
        <v>198</v>
      </c>
    </row>
    <row r="207" spans="1:9" s="6" customFormat="1" ht="24.75" customHeight="1" hidden="1" thickBot="1">
      <c r="A207" s="156"/>
      <c r="B207" s="155"/>
      <c r="C207" s="155"/>
      <c r="D207" s="155"/>
      <c r="E207" s="155"/>
      <c r="F207" s="156"/>
      <c r="G207" s="156"/>
      <c r="H207" s="156"/>
      <c r="I207" s="156"/>
    </row>
    <row r="208" spans="1:9" s="9" customFormat="1" ht="63" customHeight="1" hidden="1" thickBot="1">
      <c r="A208" s="156"/>
      <c r="B208" s="155"/>
      <c r="C208" s="155"/>
      <c r="D208" s="155"/>
      <c r="E208" s="155"/>
      <c r="F208" s="156"/>
      <c r="G208" s="156"/>
      <c r="H208" s="156"/>
      <c r="I208" s="156"/>
    </row>
    <row r="209" spans="1:9" s="3" customFormat="1" ht="13.5" hidden="1" thickBot="1">
      <c r="A209" s="23">
        <v>1</v>
      </c>
      <c r="B209" s="24" t="s">
        <v>137</v>
      </c>
      <c r="C209" s="24" t="s">
        <v>138</v>
      </c>
      <c r="D209" s="24" t="s">
        <v>139</v>
      </c>
      <c r="E209" s="24" t="s">
        <v>163</v>
      </c>
      <c r="F209" s="23">
        <v>6</v>
      </c>
      <c r="G209" s="23">
        <v>7</v>
      </c>
      <c r="H209" s="23">
        <v>8</v>
      </c>
      <c r="I209" s="23">
        <v>9</v>
      </c>
    </row>
    <row r="210" spans="1:10" ht="51" hidden="1">
      <c r="A210" s="15"/>
      <c r="B210" s="16" t="s">
        <v>111</v>
      </c>
      <c r="C210" s="16" t="s">
        <v>135</v>
      </c>
      <c r="D210" s="16" t="s">
        <v>410</v>
      </c>
      <c r="E210" s="16"/>
      <c r="F210" s="47" t="s">
        <v>411</v>
      </c>
      <c r="G210" s="14"/>
      <c r="H210" s="14"/>
      <c r="I210" s="14"/>
      <c r="J210" s="2"/>
    </row>
    <row r="211" spans="1:10" ht="12.75" hidden="1">
      <c r="A211" s="15" t="s">
        <v>412</v>
      </c>
      <c r="B211" s="16" t="s">
        <v>113</v>
      </c>
      <c r="C211" s="16" t="s">
        <v>135</v>
      </c>
      <c r="D211" s="16" t="s">
        <v>410</v>
      </c>
      <c r="E211" s="16" t="s">
        <v>40</v>
      </c>
      <c r="F211" s="48" t="s">
        <v>151</v>
      </c>
      <c r="G211" s="14"/>
      <c r="H211" s="14"/>
      <c r="I211" s="14"/>
      <c r="J211" s="2"/>
    </row>
    <row r="212" spans="1:10" ht="25.5" hidden="1">
      <c r="A212" s="15"/>
      <c r="B212" s="16" t="s">
        <v>113</v>
      </c>
      <c r="C212" s="16" t="s">
        <v>135</v>
      </c>
      <c r="D212" s="16" t="s">
        <v>115</v>
      </c>
      <c r="E212" s="16"/>
      <c r="F212" s="47" t="s">
        <v>25</v>
      </c>
      <c r="G212" s="14">
        <v>0</v>
      </c>
      <c r="H212" s="14">
        <v>0</v>
      </c>
      <c r="I212" s="14">
        <v>0</v>
      </c>
      <c r="J212" s="2"/>
    </row>
    <row r="213" spans="1:10" ht="12.75" hidden="1">
      <c r="A213" s="15">
        <v>49</v>
      </c>
      <c r="B213" s="16" t="s">
        <v>116</v>
      </c>
      <c r="C213" s="16" t="s">
        <v>135</v>
      </c>
      <c r="D213" s="16" t="s">
        <v>115</v>
      </c>
      <c r="E213" s="16" t="s">
        <v>40</v>
      </c>
      <c r="F213" s="48" t="s">
        <v>151</v>
      </c>
      <c r="G213" s="14">
        <v>0</v>
      </c>
      <c r="H213" s="14">
        <v>0</v>
      </c>
      <c r="I213" s="14">
        <v>0</v>
      </c>
      <c r="J213" s="2"/>
    </row>
    <row r="214" spans="1:10" ht="9.75" customHeight="1" thickBot="1">
      <c r="A214" s="152" t="s">
        <v>354</v>
      </c>
      <c r="B214" s="155" t="s">
        <v>37</v>
      </c>
      <c r="C214" s="155" t="s">
        <v>34</v>
      </c>
      <c r="D214" s="155" t="s">
        <v>35</v>
      </c>
      <c r="E214" s="155" t="s">
        <v>36</v>
      </c>
      <c r="F214" s="156" t="s">
        <v>303</v>
      </c>
      <c r="G214" s="156" t="s">
        <v>538</v>
      </c>
      <c r="H214" s="156" t="s">
        <v>125</v>
      </c>
      <c r="I214" s="156" t="s">
        <v>198</v>
      </c>
      <c r="J214" s="2"/>
    </row>
    <row r="215" spans="1:10" ht="19.5" customHeight="1" thickBot="1">
      <c r="A215" s="153"/>
      <c r="B215" s="155"/>
      <c r="C215" s="155"/>
      <c r="D215" s="155"/>
      <c r="E215" s="155"/>
      <c r="F215" s="156"/>
      <c r="G215" s="156"/>
      <c r="H215" s="156"/>
      <c r="I215" s="156"/>
      <c r="J215" s="2"/>
    </row>
    <row r="216" spans="1:10" ht="83.25" customHeight="1" thickBot="1">
      <c r="A216" s="154"/>
      <c r="B216" s="155"/>
      <c r="C216" s="155"/>
      <c r="D216" s="155"/>
      <c r="E216" s="155"/>
      <c r="F216" s="156"/>
      <c r="G216" s="156"/>
      <c r="H216" s="156"/>
      <c r="I216" s="156"/>
      <c r="J216" s="2"/>
    </row>
    <row r="217" spans="1:10" ht="12.75">
      <c r="A217" s="94">
        <v>1</v>
      </c>
      <c r="B217" s="95" t="s">
        <v>137</v>
      </c>
      <c r="C217" s="95" t="s">
        <v>138</v>
      </c>
      <c r="D217" s="95" t="s">
        <v>139</v>
      </c>
      <c r="E217" s="95" t="s">
        <v>163</v>
      </c>
      <c r="F217" s="94">
        <v>6</v>
      </c>
      <c r="G217" s="94">
        <v>7</v>
      </c>
      <c r="H217" s="94">
        <v>8</v>
      </c>
      <c r="I217" s="94">
        <v>9</v>
      </c>
      <c r="J217" s="2"/>
    </row>
    <row r="218" spans="1:10" s="22" customFormat="1" ht="12.75">
      <c r="A218" s="86"/>
      <c r="B218" s="83" t="s">
        <v>26</v>
      </c>
      <c r="C218" s="83"/>
      <c r="D218" s="83"/>
      <c r="E218" s="83"/>
      <c r="F218" s="84" t="s">
        <v>27</v>
      </c>
      <c r="G218" s="85">
        <f>G219</f>
        <v>882535.31</v>
      </c>
      <c r="H218" s="85">
        <f>H219</f>
        <v>882535.31</v>
      </c>
      <c r="I218" s="85">
        <f>I219</f>
        <v>882535.31</v>
      </c>
      <c r="J218" s="49"/>
    </row>
    <row r="219" spans="1:10" ht="12.75">
      <c r="A219" s="87"/>
      <c r="B219" s="75" t="s">
        <v>26</v>
      </c>
      <c r="C219" s="75" t="s">
        <v>133</v>
      </c>
      <c r="D219" s="75"/>
      <c r="E219" s="75"/>
      <c r="F219" s="76" t="s">
        <v>28</v>
      </c>
      <c r="G219" s="77">
        <f>G220+G222+G224</f>
        <v>882535.31</v>
      </c>
      <c r="H219" s="77">
        <f>H220+H222+H224</f>
        <v>882535.31</v>
      </c>
      <c r="I219" s="77">
        <f>I220+I222+I224</f>
        <v>882535.31</v>
      </c>
      <c r="J219" s="2"/>
    </row>
    <row r="220" spans="1:10" ht="38.25">
      <c r="A220" s="87"/>
      <c r="B220" s="75" t="s">
        <v>117</v>
      </c>
      <c r="C220" s="75" t="s">
        <v>133</v>
      </c>
      <c r="D220" s="75" t="s">
        <v>434</v>
      </c>
      <c r="E220" s="75"/>
      <c r="F220" s="78" t="s">
        <v>13</v>
      </c>
      <c r="G220" s="77">
        <f>G221</f>
        <v>97280.31</v>
      </c>
      <c r="H220" s="77">
        <f>H221</f>
        <v>97280.31</v>
      </c>
      <c r="I220" s="77">
        <f>I221</f>
        <v>97280.31</v>
      </c>
      <c r="J220" s="2"/>
    </row>
    <row r="221" spans="1:10" ht="12.75">
      <c r="A221" s="87" t="s">
        <v>377</v>
      </c>
      <c r="B221" s="75" t="s">
        <v>118</v>
      </c>
      <c r="C221" s="75" t="s">
        <v>133</v>
      </c>
      <c r="D221" s="75" t="s">
        <v>434</v>
      </c>
      <c r="E221" s="75" t="s">
        <v>550</v>
      </c>
      <c r="F221" s="79" t="s">
        <v>185</v>
      </c>
      <c r="G221" s="77">
        <v>97280.31</v>
      </c>
      <c r="H221" s="77">
        <v>97280.31</v>
      </c>
      <c r="I221" s="77">
        <v>97280.31</v>
      </c>
      <c r="J221" s="2"/>
    </row>
    <row r="222" spans="1:10" ht="38.25">
      <c r="A222" s="87"/>
      <c r="B222" s="75" t="s">
        <v>119</v>
      </c>
      <c r="C222" s="75" t="s">
        <v>133</v>
      </c>
      <c r="D222" s="75" t="s">
        <v>549</v>
      </c>
      <c r="E222" s="75"/>
      <c r="F222" s="78" t="s">
        <v>572</v>
      </c>
      <c r="G222" s="77">
        <f>G223</f>
        <v>714040</v>
      </c>
      <c r="H222" s="77">
        <f>H223</f>
        <v>714040</v>
      </c>
      <c r="I222" s="77">
        <f>I223</f>
        <v>714040</v>
      </c>
      <c r="J222" s="2"/>
    </row>
    <row r="223" spans="1:10" ht="12.75">
      <c r="A223" s="87" t="s">
        <v>378</v>
      </c>
      <c r="B223" s="75" t="s">
        <v>26</v>
      </c>
      <c r="C223" s="75" t="s">
        <v>133</v>
      </c>
      <c r="D223" s="75" t="s">
        <v>549</v>
      </c>
      <c r="E223" s="75" t="s">
        <v>285</v>
      </c>
      <c r="F223" s="79" t="s">
        <v>29</v>
      </c>
      <c r="G223" s="77">
        <v>714040</v>
      </c>
      <c r="H223" s="77">
        <v>714040</v>
      </c>
      <c r="I223" s="77">
        <v>714040</v>
      </c>
      <c r="J223" s="2"/>
    </row>
    <row r="224" spans="1:10" ht="25.5">
      <c r="A224" s="87"/>
      <c r="B224" s="75" t="s">
        <v>119</v>
      </c>
      <c r="C224" s="75" t="s">
        <v>133</v>
      </c>
      <c r="D224" s="75" t="s">
        <v>554</v>
      </c>
      <c r="E224" s="75"/>
      <c r="F224" s="78" t="s">
        <v>576</v>
      </c>
      <c r="G224" s="77">
        <f>G225</f>
        <v>71215</v>
      </c>
      <c r="H224" s="77">
        <f>H225</f>
        <v>71215</v>
      </c>
      <c r="I224" s="77">
        <f>I225</f>
        <v>71215</v>
      </c>
      <c r="J224" s="2"/>
    </row>
    <row r="225" spans="1:10" ht="12.75">
      <c r="A225" s="87" t="s">
        <v>379</v>
      </c>
      <c r="B225" s="75" t="s">
        <v>26</v>
      </c>
      <c r="C225" s="75" t="s">
        <v>133</v>
      </c>
      <c r="D225" s="75" t="s">
        <v>554</v>
      </c>
      <c r="E225" s="75" t="s">
        <v>285</v>
      </c>
      <c r="F225" s="79" t="s">
        <v>29</v>
      </c>
      <c r="G225" s="77">
        <v>71215</v>
      </c>
      <c r="H225" s="77">
        <v>71215</v>
      </c>
      <c r="I225" s="77">
        <v>71215</v>
      </c>
      <c r="J225" s="2"/>
    </row>
    <row r="226" spans="1:10" s="22" customFormat="1" ht="12.75">
      <c r="A226" s="86"/>
      <c r="B226" s="83" t="s">
        <v>30</v>
      </c>
      <c r="C226" s="83"/>
      <c r="D226" s="83"/>
      <c r="E226" s="83"/>
      <c r="F226" s="84" t="s">
        <v>22</v>
      </c>
      <c r="G226" s="85">
        <f>G227</f>
        <v>8719523.82</v>
      </c>
      <c r="H226" s="85">
        <f>H227</f>
        <v>8719523.82</v>
      </c>
      <c r="I226" s="85">
        <f>I227</f>
        <v>8719523.82</v>
      </c>
      <c r="J226" s="49"/>
    </row>
    <row r="227" spans="1:10" ht="12.75">
      <c r="A227" s="87"/>
      <c r="B227" s="75" t="s">
        <v>120</v>
      </c>
      <c r="C227" s="75" t="s">
        <v>132</v>
      </c>
      <c r="D227" s="75"/>
      <c r="E227" s="75"/>
      <c r="F227" s="76" t="s">
        <v>23</v>
      </c>
      <c r="G227" s="77">
        <f>G228+G230+G240</f>
        <v>8719523.82</v>
      </c>
      <c r="H227" s="77">
        <f>H228+H230+H240</f>
        <v>8719523.82</v>
      </c>
      <c r="I227" s="77">
        <f>I228+I230+I240</f>
        <v>8719523.82</v>
      </c>
      <c r="J227" s="2"/>
    </row>
    <row r="228" spans="1:10" ht="38.25">
      <c r="A228" s="87"/>
      <c r="B228" s="75" t="s">
        <v>30</v>
      </c>
      <c r="C228" s="75" t="s">
        <v>132</v>
      </c>
      <c r="D228" s="75" t="s">
        <v>555</v>
      </c>
      <c r="E228" s="75"/>
      <c r="F228" s="78" t="s">
        <v>577</v>
      </c>
      <c r="G228" s="77">
        <f>G229</f>
        <v>5699793.02</v>
      </c>
      <c r="H228" s="77">
        <f>H229</f>
        <v>5699793.02</v>
      </c>
      <c r="I228" s="77">
        <f>I229</f>
        <v>5699793.02</v>
      </c>
      <c r="J228" s="2"/>
    </row>
    <row r="229" spans="1:10" ht="12.75">
      <c r="A229" s="87" t="s">
        <v>380</v>
      </c>
      <c r="B229" s="75" t="s">
        <v>120</v>
      </c>
      <c r="C229" s="75" t="s">
        <v>132</v>
      </c>
      <c r="D229" s="75" t="s">
        <v>555</v>
      </c>
      <c r="E229" s="75" t="s">
        <v>63</v>
      </c>
      <c r="F229" s="79" t="s">
        <v>574</v>
      </c>
      <c r="G229" s="77">
        <v>5699793.02</v>
      </c>
      <c r="H229" s="77">
        <v>5699793.02</v>
      </c>
      <c r="I229" s="77">
        <v>5699793.02</v>
      </c>
      <c r="J229" s="2"/>
    </row>
    <row r="230" spans="1:10" ht="12.75">
      <c r="A230" s="87"/>
      <c r="B230" s="75" t="s">
        <v>30</v>
      </c>
      <c r="C230" s="75" t="s">
        <v>132</v>
      </c>
      <c r="D230" s="75" t="s">
        <v>115</v>
      </c>
      <c r="E230" s="75"/>
      <c r="F230" s="78" t="s">
        <v>578</v>
      </c>
      <c r="G230" s="77">
        <f>G231</f>
        <v>2331888.8</v>
      </c>
      <c r="H230" s="77">
        <f>H231</f>
        <v>2331888.8</v>
      </c>
      <c r="I230" s="77">
        <f>I231</f>
        <v>2331888.8</v>
      </c>
      <c r="J230" s="2"/>
    </row>
    <row r="231" spans="1:10" ht="12.75">
      <c r="A231" s="87" t="s">
        <v>381</v>
      </c>
      <c r="B231" s="75" t="s">
        <v>120</v>
      </c>
      <c r="C231" s="75" t="s">
        <v>132</v>
      </c>
      <c r="D231" s="75" t="s">
        <v>115</v>
      </c>
      <c r="E231" s="75" t="s">
        <v>556</v>
      </c>
      <c r="F231" s="79" t="s">
        <v>23</v>
      </c>
      <c r="G231" s="77">
        <v>2331888.8</v>
      </c>
      <c r="H231" s="77">
        <v>2331888.8</v>
      </c>
      <c r="I231" s="77">
        <v>2331888.8</v>
      </c>
      <c r="J231" s="2"/>
    </row>
    <row r="232" spans="1:10" ht="12.75" hidden="1">
      <c r="A232" s="87"/>
      <c r="B232" s="75" t="s">
        <v>30</v>
      </c>
      <c r="C232" s="75" t="s">
        <v>273</v>
      </c>
      <c r="D232" s="75" t="s">
        <v>121</v>
      </c>
      <c r="E232" s="75"/>
      <c r="F232" s="78" t="s">
        <v>31</v>
      </c>
      <c r="G232" s="77"/>
      <c r="H232" s="77"/>
      <c r="I232" s="77"/>
      <c r="J232" s="2"/>
    </row>
    <row r="233" spans="1:10" ht="12.75" hidden="1">
      <c r="A233" s="87" t="s">
        <v>413</v>
      </c>
      <c r="B233" s="75" t="s">
        <v>120</v>
      </c>
      <c r="C233" s="75" t="s">
        <v>273</v>
      </c>
      <c r="D233" s="75" t="s">
        <v>121</v>
      </c>
      <c r="E233" s="75" t="s">
        <v>123</v>
      </c>
      <c r="F233" s="79" t="s">
        <v>185</v>
      </c>
      <c r="G233" s="77"/>
      <c r="H233" s="77"/>
      <c r="I233" s="77"/>
      <c r="J233" s="2"/>
    </row>
    <row r="234" spans="1:10" ht="12.75" hidden="1">
      <c r="A234" s="87"/>
      <c r="B234" s="75" t="s">
        <v>124</v>
      </c>
      <c r="C234" s="75" t="s">
        <v>273</v>
      </c>
      <c r="D234" s="75" t="s">
        <v>122</v>
      </c>
      <c r="E234" s="75"/>
      <c r="F234" s="78" t="s">
        <v>32</v>
      </c>
      <c r="G234" s="77"/>
      <c r="H234" s="77"/>
      <c r="I234" s="77"/>
      <c r="J234" s="2"/>
    </row>
    <row r="235" spans="1:10" ht="12.75" hidden="1">
      <c r="A235" s="87" t="s">
        <v>413</v>
      </c>
      <c r="B235" s="75" t="s">
        <v>30</v>
      </c>
      <c r="C235" s="75" t="s">
        <v>273</v>
      </c>
      <c r="D235" s="75" t="s">
        <v>122</v>
      </c>
      <c r="E235" s="75" t="s">
        <v>123</v>
      </c>
      <c r="F235" s="79" t="s">
        <v>185</v>
      </c>
      <c r="G235" s="77"/>
      <c r="H235" s="77"/>
      <c r="I235" s="77"/>
      <c r="J235" s="2"/>
    </row>
    <row r="236" spans="1:10" ht="38.25" hidden="1">
      <c r="A236" s="87"/>
      <c r="B236" s="75" t="s">
        <v>124</v>
      </c>
      <c r="C236" s="75" t="s">
        <v>273</v>
      </c>
      <c r="D236" s="75" t="s">
        <v>434</v>
      </c>
      <c r="E236" s="75"/>
      <c r="F236" s="78" t="s">
        <v>435</v>
      </c>
      <c r="G236" s="77"/>
      <c r="H236" s="77"/>
      <c r="I236" s="77"/>
      <c r="J236" s="2"/>
    </row>
    <row r="237" spans="1:10" ht="12.75" hidden="1">
      <c r="A237" s="87" t="s">
        <v>414</v>
      </c>
      <c r="B237" s="75" t="s">
        <v>30</v>
      </c>
      <c r="C237" s="75" t="s">
        <v>273</v>
      </c>
      <c r="D237" s="75" t="s">
        <v>434</v>
      </c>
      <c r="E237" s="75" t="s">
        <v>123</v>
      </c>
      <c r="F237" s="79" t="s">
        <v>185</v>
      </c>
      <c r="G237" s="77"/>
      <c r="H237" s="77"/>
      <c r="I237" s="77"/>
      <c r="J237" s="2"/>
    </row>
    <row r="238" spans="1:10" ht="51" hidden="1">
      <c r="A238" s="87"/>
      <c r="B238" s="75" t="s">
        <v>124</v>
      </c>
      <c r="C238" s="75" t="s">
        <v>273</v>
      </c>
      <c r="D238" s="75" t="s">
        <v>432</v>
      </c>
      <c r="E238" s="75"/>
      <c r="F238" s="78" t="s">
        <v>433</v>
      </c>
      <c r="G238" s="77"/>
      <c r="H238" s="77"/>
      <c r="I238" s="77"/>
      <c r="J238" s="2"/>
    </row>
    <row r="239" spans="1:10" ht="12.75" hidden="1">
      <c r="A239" s="87" t="s">
        <v>415</v>
      </c>
      <c r="B239" s="75" t="s">
        <v>30</v>
      </c>
      <c r="C239" s="75" t="s">
        <v>273</v>
      </c>
      <c r="D239" s="75" t="s">
        <v>432</v>
      </c>
      <c r="E239" s="75" t="s">
        <v>123</v>
      </c>
      <c r="F239" s="79" t="s">
        <v>185</v>
      </c>
      <c r="G239" s="77"/>
      <c r="H239" s="77"/>
      <c r="I239" s="77"/>
      <c r="J239" s="2"/>
    </row>
    <row r="240" spans="1:10" ht="25.5">
      <c r="A240" s="87"/>
      <c r="B240" s="75" t="s">
        <v>120</v>
      </c>
      <c r="C240" s="75" t="s">
        <v>132</v>
      </c>
      <c r="D240" s="75" t="s">
        <v>557</v>
      </c>
      <c r="E240" s="75"/>
      <c r="F240" s="79" t="s">
        <v>579</v>
      </c>
      <c r="G240" s="77">
        <f>G241</f>
        <v>687842</v>
      </c>
      <c r="H240" s="77">
        <f>H241</f>
        <v>687842</v>
      </c>
      <c r="I240" s="77">
        <f>I241</f>
        <v>687842</v>
      </c>
      <c r="J240" s="2"/>
    </row>
    <row r="241" spans="1:10" ht="12.75">
      <c r="A241" s="87" t="s">
        <v>382</v>
      </c>
      <c r="B241" s="75" t="s">
        <v>120</v>
      </c>
      <c r="C241" s="75" t="s">
        <v>132</v>
      </c>
      <c r="D241" s="75" t="s">
        <v>557</v>
      </c>
      <c r="E241" s="75" t="s">
        <v>63</v>
      </c>
      <c r="F241" s="79" t="s">
        <v>574</v>
      </c>
      <c r="G241" s="77">
        <v>687842</v>
      </c>
      <c r="H241" s="77">
        <v>687842</v>
      </c>
      <c r="I241" s="77">
        <v>687842</v>
      </c>
      <c r="J241" s="2"/>
    </row>
    <row r="242" spans="1:10" s="52" customFormat="1" ht="12.75">
      <c r="A242" s="90"/>
      <c r="B242" s="91" t="s">
        <v>47</v>
      </c>
      <c r="C242" s="91"/>
      <c r="D242" s="91"/>
      <c r="E242" s="91"/>
      <c r="F242" s="92" t="s">
        <v>475</v>
      </c>
      <c r="G242" s="93">
        <f>G243+G270</f>
        <v>2548734.91</v>
      </c>
      <c r="H242" s="93">
        <f>H243+H270</f>
        <v>2548734.91</v>
      </c>
      <c r="I242" s="93">
        <f>I243+I270</f>
        <v>2548734.91</v>
      </c>
      <c r="J242" s="51"/>
    </row>
    <row r="243" spans="1:10" ht="12.75">
      <c r="A243" s="87"/>
      <c r="B243" s="75" t="s">
        <v>47</v>
      </c>
      <c r="C243" s="75" t="s">
        <v>129</v>
      </c>
      <c r="D243" s="75"/>
      <c r="E243" s="75"/>
      <c r="F243" s="76" t="s">
        <v>20</v>
      </c>
      <c r="G243" s="77">
        <f>G244+G246</f>
        <v>2548734.91</v>
      </c>
      <c r="H243" s="77">
        <f>H244+H246</f>
        <v>2548734.91</v>
      </c>
      <c r="I243" s="77">
        <f>I244+I246</f>
        <v>2548734.91</v>
      </c>
      <c r="J243" s="2"/>
    </row>
    <row r="244" spans="1:10" ht="25.5">
      <c r="A244" s="87"/>
      <c r="B244" s="75" t="s">
        <v>47</v>
      </c>
      <c r="C244" s="75" t="s">
        <v>129</v>
      </c>
      <c r="D244" s="75" t="s">
        <v>558</v>
      </c>
      <c r="E244" s="75"/>
      <c r="F244" s="78" t="s">
        <v>580</v>
      </c>
      <c r="G244" s="77">
        <f>G245</f>
        <v>2480448.39</v>
      </c>
      <c r="H244" s="77">
        <f>H245</f>
        <v>2480448.39</v>
      </c>
      <c r="I244" s="77">
        <f>I245</f>
        <v>2480448.39</v>
      </c>
      <c r="J244" s="2"/>
    </row>
    <row r="245" spans="1:10" ht="12.75">
      <c r="A245" s="87" t="s">
        <v>383</v>
      </c>
      <c r="B245" s="75" t="s">
        <v>47</v>
      </c>
      <c r="C245" s="75" t="s">
        <v>129</v>
      </c>
      <c r="D245" s="75" t="s">
        <v>558</v>
      </c>
      <c r="E245" s="75" t="s">
        <v>63</v>
      </c>
      <c r="F245" s="79" t="s">
        <v>574</v>
      </c>
      <c r="G245" s="77">
        <v>2480448.39</v>
      </c>
      <c r="H245" s="77">
        <v>2480448.39</v>
      </c>
      <c r="I245" s="77">
        <v>2480448.39</v>
      </c>
      <c r="J245" s="2"/>
    </row>
    <row r="246" spans="1:10" ht="30" customHeight="1">
      <c r="A246" s="87"/>
      <c r="B246" s="75" t="s">
        <v>47</v>
      </c>
      <c r="C246" s="75" t="s">
        <v>129</v>
      </c>
      <c r="D246" s="75" t="s">
        <v>559</v>
      </c>
      <c r="E246" s="75"/>
      <c r="F246" s="78" t="s">
        <v>581</v>
      </c>
      <c r="G246" s="77">
        <f>G247</f>
        <v>68286.52</v>
      </c>
      <c r="H246" s="77">
        <f>H247</f>
        <v>68286.52</v>
      </c>
      <c r="I246" s="77">
        <f>I247</f>
        <v>68286.52</v>
      </c>
      <c r="J246" s="2"/>
    </row>
    <row r="247" spans="1:10" ht="17.25" customHeight="1">
      <c r="A247" s="87" t="s">
        <v>384</v>
      </c>
      <c r="B247" s="75" t="s">
        <v>47</v>
      </c>
      <c r="C247" s="75" t="s">
        <v>129</v>
      </c>
      <c r="D247" s="75" t="s">
        <v>559</v>
      </c>
      <c r="E247" s="75" t="s">
        <v>63</v>
      </c>
      <c r="F247" s="79" t="s">
        <v>574</v>
      </c>
      <c r="G247" s="77">
        <v>68286.52</v>
      </c>
      <c r="H247" s="77">
        <v>68286.52</v>
      </c>
      <c r="I247" s="77">
        <v>68286.52</v>
      </c>
      <c r="J247" s="2"/>
    </row>
    <row r="248" spans="1:10" s="52" customFormat="1" ht="12.75" hidden="1">
      <c r="A248" s="90"/>
      <c r="B248" s="91" t="s">
        <v>355</v>
      </c>
      <c r="C248" s="91"/>
      <c r="D248" s="91"/>
      <c r="E248" s="91"/>
      <c r="F248" s="92" t="s">
        <v>308</v>
      </c>
      <c r="G248" s="93">
        <f>G249+G276</f>
        <v>0</v>
      </c>
      <c r="H248" s="93">
        <f>H249+H276</f>
        <v>0</v>
      </c>
      <c r="I248" s="93">
        <f>I249+I276</f>
        <v>0</v>
      </c>
      <c r="J248" s="51"/>
    </row>
    <row r="249" spans="1:10" ht="25.5" hidden="1">
      <c r="A249" s="87"/>
      <c r="B249" s="75" t="s">
        <v>355</v>
      </c>
      <c r="C249" s="75" t="s">
        <v>132</v>
      </c>
      <c r="D249" s="75"/>
      <c r="E249" s="75"/>
      <c r="F249" s="76" t="s">
        <v>476</v>
      </c>
      <c r="G249" s="77">
        <f aca="true" t="shared" si="4" ref="G249:I250">G250</f>
        <v>0</v>
      </c>
      <c r="H249" s="77">
        <f t="shared" si="4"/>
        <v>0</v>
      </c>
      <c r="I249" s="77">
        <f t="shared" si="4"/>
        <v>0</v>
      </c>
      <c r="J249" s="2"/>
    </row>
    <row r="250" spans="1:10" ht="12.75" hidden="1">
      <c r="A250" s="87"/>
      <c r="B250" s="75" t="s">
        <v>355</v>
      </c>
      <c r="C250" s="75" t="s">
        <v>132</v>
      </c>
      <c r="D250" s="75" t="s">
        <v>44</v>
      </c>
      <c r="E250" s="75"/>
      <c r="F250" s="78" t="s">
        <v>309</v>
      </c>
      <c r="G250" s="77">
        <f t="shared" si="4"/>
        <v>0</v>
      </c>
      <c r="H250" s="77">
        <f t="shared" si="4"/>
        <v>0</v>
      </c>
      <c r="I250" s="77">
        <f t="shared" si="4"/>
        <v>0</v>
      </c>
      <c r="J250" s="2"/>
    </row>
    <row r="251" spans="1:10" ht="12.75" hidden="1">
      <c r="A251" s="87" t="s">
        <v>384</v>
      </c>
      <c r="B251" s="75" t="s">
        <v>355</v>
      </c>
      <c r="C251" s="75" t="s">
        <v>132</v>
      </c>
      <c r="D251" s="75" t="s">
        <v>44</v>
      </c>
      <c r="E251" s="75" t="s">
        <v>271</v>
      </c>
      <c r="F251" s="79" t="s">
        <v>144</v>
      </c>
      <c r="G251" s="77"/>
      <c r="H251" s="77"/>
      <c r="I251" s="77"/>
      <c r="J251" s="2"/>
    </row>
    <row r="252" spans="1:10" ht="19.5" customHeight="1">
      <c r="A252" s="96"/>
      <c r="B252" s="96"/>
      <c r="C252" s="96"/>
      <c r="D252" s="96"/>
      <c r="E252" s="96"/>
      <c r="F252" s="97" t="s">
        <v>304</v>
      </c>
      <c r="G252" s="98">
        <f>G9+G52+G56+G67+G147+G151+G171+G218+G226+G242</f>
        <v>75439816.37</v>
      </c>
      <c r="H252" s="98">
        <f>H9+H52+H56+H67+H147+H151+H171+H218+H226+H242</f>
        <v>75439816.37</v>
      </c>
      <c r="I252" s="98">
        <f>I9+I52+I56+I67+I147+I151+I171+I218+I226+I242</f>
        <v>69876679.28</v>
      </c>
      <c r="J252" s="5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</sheetData>
  <sheetProtection/>
  <mergeCells count="75">
    <mergeCell ref="G214:G216"/>
    <mergeCell ref="H214:H216"/>
    <mergeCell ref="I214:I216"/>
    <mergeCell ref="A214:A216"/>
    <mergeCell ref="B214:B216"/>
    <mergeCell ref="C214:C216"/>
    <mergeCell ref="D214:D216"/>
    <mergeCell ref="E214:E216"/>
    <mergeCell ref="F214:F216"/>
    <mergeCell ref="I206:I208"/>
    <mergeCell ref="E206:E208"/>
    <mergeCell ref="F206:F208"/>
    <mergeCell ref="G206:G208"/>
    <mergeCell ref="H206:H208"/>
    <mergeCell ref="A206:A208"/>
    <mergeCell ref="B206:B208"/>
    <mergeCell ref="C206:C208"/>
    <mergeCell ref="D206:D208"/>
    <mergeCell ref="D5:D7"/>
    <mergeCell ref="H1:I1"/>
    <mergeCell ref="A2:I2"/>
    <mergeCell ref="A3:I3"/>
    <mergeCell ref="A5:A7"/>
    <mergeCell ref="B5:B7"/>
    <mergeCell ref="F5:F7"/>
    <mergeCell ref="E5:E7"/>
    <mergeCell ref="G5:G7"/>
    <mergeCell ref="I5:I7"/>
    <mergeCell ref="H5:H7"/>
    <mergeCell ref="C5:C7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A116:A118"/>
    <mergeCell ref="B116:B118"/>
    <mergeCell ref="C116:C118"/>
    <mergeCell ref="D116:D118"/>
    <mergeCell ref="A143:A145"/>
    <mergeCell ref="B143:B145"/>
    <mergeCell ref="C143:C145"/>
    <mergeCell ref="D143:D145"/>
    <mergeCell ref="G116:G118"/>
    <mergeCell ref="H116:H118"/>
    <mergeCell ref="I116:I118"/>
    <mergeCell ref="E143:E145"/>
    <mergeCell ref="F143:F145"/>
    <mergeCell ref="G143:G145"/>
    <mergeCell ref="E116:E118"/>
    <mergeCell ref="F116:F118"/>
    <mergeCell ref="I143:I145"/>
    <mergeCell ref="H143:H145"/>
    <mergeCell ref="I177:I179"/>
    <mergeCell ref="A177:A179"/>
    <mergeCell ref="B177:B179"/>
    <mergeCell ref="C177:C179"/>
    <mergeCell ref="D177:D179"/>
    <mergeCell ref="F177:F179"/>
    <mergeCell ref="G177:G179"/>
    <mergeCell ref="H177:H179"/>
    <mergeCell ref="E177:E179"/>
  </mergeCells>
  <printOptions/>
  <pageMargins left="0.7480314960629921" right="0.5511811023622047" top="0.1968503937007874" bottom="0.8267716535433072" header="0.1968503937007874" footer="0.1968503937007874"/>
  <pageSetup horizontalDpi="600" verticalDpi="600" orientation="portrait" paperSize="9" scale="65" r:id="rId1"/>
  <headerFooter alignWithMargins="0">
    <oddFooter>&amp;CСтраница &amp;P из &amp;N</oddFooter>
  </headerFooter>
  <rowBreaks count="2" manualBreakCount="2">
    <brk id="68" max="255" man="1"/>
    <brk id="1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13">
      <selection activeCell="A13" sqref="A13"/>
    </sheetView>
  </sheetViews>
  <sheetFormatPr defaultColWidth="9.00390625" defaultRowHeight="12.75"/>
  <cols>
    <col min="1" max="1" width="4.125" style="1" bestFit="1" customWidth="1"/>
    <col min="2" max="2" width="4.125" style="10" customWidth="1"/>
    <col min="3" max="3" width="50.75390625" style="1" customWidth="1"/>
    <col min="4" max="4" width="25.625" style="1" customWidth="1"/>
    <col min="5" max="16384" width="9.125" style="1" customWidth="1"/>
  </cols>
  <sheetData>
    <row r="2" spans="4:5" ht="54.75" customHeight="1">
      <c r="D2" s="17" t="s">
        <v>582</v>
      </c>
      <c r="E2" s="17"/>
    </row>
    <row r="4" spans="1:4" ht="37.5" customHeight="1">
      <c r="A4" s="161" t="s">
        <v>583</v>
      </c>
      <c r="B4" s="161"/>
      <c r="C4" s="161"/>
      <c r="D4" s="161"/>
    </row>
    <row r="6" ht="13.5" thickBot="1">
      <c r="D6" s="12" t="s">
        <v>302</v>
      </c>
    </row>
    <row r="7" spans="1:4" ht="24.75" customHeight="1" thickBot="1">
      <c r="A7" s="160" t="s">
        <v>37</v>
      </c>
      <c r="B7" s="162" t="s">
        <v>126</v>
      </c>
      <c r="C7" s="160" t="s">
        <v>303</v>
      </c>
      <c r="D7" s="160" t="s">
        <v>198</v>
      </c>
    </row>
    <row r="8" spans="1:4" ht="24.75" customHeight="1" thickBot="1">
      <c r="A8" s="160"/>
      <c r="B8" s="162"/>
      <c r="C8" s="160"/>
      <c r="D8" s="160"/>
    </row>
    <row r="9" spans="1:4" ht="13.5" thickBot="1">
      <c r="A9" s="160"/>
      <c r="B9" s="162"/>
      <c r="C9" s="160"/>
      <c r="D9" s="160"/>
    </row>
    <row r="10" spans="1:4" ht="12.75">
      <c r="A10" s="55">
        <v>1</v>
      </c>
      <c r="B10" s="99" t="s">
        <v>137</v>
      </c>
      <c r="C10" s="55">
        <v>3</v>
      </c>
      <c r="D10" s="55">
        <v>4</v>
      </c>
    </row>
    <row r="11" spans="1:5" ht="12.75">
      <c r="A11" s="101"/>
      <c r="B11" s="96"/>
      <c r="C11" s="100" t="s">
        <v>199</v>
      </c>
      <c r="D11" s="85">
        <f>D12+D20+D24+D27+D33+D35+D39+D44+D46+D48</f>
        <v>69876679.28</v>
      </c>
      <c r="E11" s="11"/>
    </row>
    <row r="12" spans="1:5" ht="17.25" customHeight="1">
      <c r="A12" s="86" t="s">
        <v>132</v>
      </c>
      <c r="B12" s="83" t="s">
        <v>130</v>
      </c>
      <c r="C12" s="84" t="s">
        <v>136</v>
      </c>
      <c r="D12" s="85">
        <f>D13+D14+D16+D17+D19</f>
        <v>10881183.72</v>
      </c>
      <c r="E12" s="11"/>
    </row>
    <row r="13" spans="1:5" ht="39" customHeight="1">
      <c r="A13" s="87" t="s">
        <v>132</v>
      </c>
      <c r="B13" s="75" t="s">
        <v>316</v>
      </c>
      <c r="C13" s="76" t="s">
        <v>159</v>
      </c>
      <c r="D13" s="77">
        <f>'Расходы прил 3'!I10</f>
        <v>901008</v>
      </c>
      <c r="E13" s="11"/>
    </row>
    <row r="14" spans="1:5" ht="51">
      <c r="A14" s="87" t="s">
        <v>132</v>
      </c>
      <c r="B14" s="75" t="s">
        <v>273</v>
      </c>
      <c r="C14" s="76" t="s">
        <v>306</v>
      </c>
      <c r="D14" s="77">
        <f>'Расходы прил 3'!I13</f>
        <v>6997601.54</v>
      </c>
      <c r="E14" s="11"/>
    </row>
    <row r="15" spans="1:5" ht="12.75" hidden="1">
      <c r="A15" s="15" t="s">
        <v>132</v>
      </c>
      <c r="B15" s="75" t="s">
        <v>290</v>
      </c>
      <c r="C15" s="76" t="s">
        <v>400</v>
      </c>
      <c r="D15" s="77"/>
      <c r="E15" s="11"/>
    </row>
    <row r="16" spans="1:5" ht="12.75">
      <c r="A16" s="87" t="s">
        <v>132</v>
      </c>
      <c r="B16" s="75" t="s">
        <v>290</v>
      </c>
      <c r="C16" s="76" t="s">
        <v>584</v>
      </c>
      <c r="D16" s="77">
        <f>'Расходы прил 3'!I22</f>
        <v>114704.44</v>
      </c>
      <c r="E16" s="11"/>
    </row>
    <row r="17" spans="1:5" ht="12.75">
      <c r="A17" s="87" t="s">
        <v>132</v>
      </c>
      <c r="B17" s="75" t="s">
        <v>275</v>
      </c>
      <c r="C17" s="76" t="s">
        <v>147</v>
      </c>
      <c r="D17" s="77">
        <f>'Расходы прил 3'!I25</f>
        <v>47000</v>
      </c>
      <c r="E17" s="11"/>
    </row>
    <row r="18" spans="1:5" ht="12.75" hidden="1">
      <c r="A18" s="15" t="s">
        <v>132</v>
      </c>
      <c r="B18" s="75" t="s">
        <v>47</v>
      </c>
      <c r="C18" s="76" t="s">
        <v>147</v>
      </c>
      <c r="D18" s="77"/>
      <c r="E18" s="11"/>
    </row>
    <row r="19" spans="1:5" ht="12.75">
      <c r="A19" s="87" t="s">
        <v>132</v>
      </c>
      <c r="B19" s="75" t="s">
        <v>355</v>
      </c>
      <c r="C19" s="76" t="s">
        <v>143</v>
      </c>
      <c r="D19" s="77">
        <f>'Расходы прил 3'!I35</f>
        <v>2820869.74</v>
      </c>
      <c r="E19" s="11"/>
    </row>
    <row r="20" spans="1:5" ht="17.25" customHeight="1">
      <c r="A20" s="86" t="s">
        <v>129</v>
      </c>
      <c r="B20" s="83" t="s">
        <v>130</v>
      </c>
      <c r="C20" s="84" t="s">
        <v>158</v>
      </c>
      <c r="D20" s="85">
        <f>D21</f>
        <v>412174.79</v>
      </c>
      <c r="E20" s="11"/>
    </row>
    <row r="21" spans="1:5" ht="12.75">
      <c r="A21" s="87" t="s">
        <v>129</v>
      </c>
      <c r="B21" s="75" t="s">
        <v>133</v>
      </c>
      <c r="C21" s="76" t="s">
        <v>314</v>
      </c>
      <c r="D21" s="77">
        <f>'Расходы прил 3'!I52</f>
        <v>412174.79</v>
      </c>
      <c r="E21" s="11"/>
    </row>
    <row r="22" spans="1:5" s="44" customFormat="1" ht="25.5" hidden="1">
      <c r="A22" s="18" t="s">
        <v>133</v>
      </c>
      <c r="B22" s="83" t="s">
        <v>127</v>
      </c>
      <c r="C22" s="84" t="s">
        <v>317</v>
      </c>
      <c r="D22" s="85">
        <f>D23</f>
        <v>0</v>
      </c>
      <c r="E22" s="53"/>
    </row>
    <row r="23" spans="1:5" ht="38.25" hidden="1">
      <c r="A23" s="15" t="s">
        <v>133</v>
      </c>
      <c r="B23" s="75" t="s">
        <v>274</v>
      </c>
      <c r="C23" s="76" t="s">
        <v>162</v>
      </c>
      <c r="D23" s="77"/>
      <c r="E23" s="11"/>
    </row>
    <row r="24" spans="1:5" ht="17.25" customHeight="1">
      <c r="A24" s="86" t="s">
        <v>273</v>
      </c>
      <c r="B24" s="83" t="s">
        <v>130</v>
      </c>
      <c r="C24" s="84" t="s">
        <v>319</v>
      </c>
      <c r="D24" s="85">
        <f>D25+D26</f>
        <v>3292320</v>
      </c>
      <c r="E24" s="11"/>
    </row>
    <row r="25" spans="1:5" ht="17.25" customHeight="1">
      <c r="A25" s="87" t="s">
        <v>273</v>
      </c>
      <c r="B25" s="75" t="s">
        <v>274</v>
      </c>
      <c r="C25" s="76" t="s">
        <v>585</v>
      </c>
      <c r="D25" s="77">
        <f>'Расходы прил 3'!I57</f>
        <v>3116520</v>
      </c>
      <c r="E25" s="11"/>
    </row>
    <row r="26" spans="1:5" ht="12.75">
      <c r="A26" s="87" t="s">
        <v>273</v>
      </c>
      <c r="B26" s="75" t="s">
        <v>47</v>
      </c>
      <c r="C26" s="76" t="s">
        <v>164</v>
      </c>
      <c r="D26" s="77">
        <f>'Расходы прил 3'!I62</f>
        <v>175800</v>
      </c>
      <c r="E26" s="11"/>
    </row>
    <row r="27" spans="1:5" ht="17.25" customHeight="1">
      <c r="A27" s="86" t="s">
        <v>150</v>
      </c>
      <c r="B27" s="83" t="s">
        <v>130</v>
      </c>
      <c r="C27" s="84" t="s">
        <v>140</v>
      </c>
      <c r="D27" s="85">
        <f>D28+D29+D30</f>
        <v>35364243.3</v>
      </c>
      <c r="E27" s="11"/>
    </row>
    <row r="28" spans="1:5" ht="12.75">
      <c r="A28" s="87" t="s">
        <v>150</v>
      </c>
      <c r="B28" s="75" t="s">
        <v>132</v>
      </c>
      <c r="C28" s="76" t="s">
        <v>141</v>
      </c>
      <c r="D28" s="77">
        <f>'Расходы прил 3'!I68</f>
        <v>509879.47</v>
      </c>
      <c r="E28" s="11"/>
    </row>
    <row r="29" spans="1:5" ht="12.75">
      <c r="A29" s="87" t="s">
        <v>150</v>
      </c>
      <c r="B29" s="75" t="s">
        <v>129</v>
      </c>
      <c r="C29" s="76" t="s">
        <v>142</v>
      </c>
      <c r="D29" s="77">
        <f>'Расходы прил 3'!I86</f>
        <v>18345402.38</v>
      </c>
      <c r="E29" s="11"/>
    </row>
    <row r="30" spans="1:5" ht="12.75">
      <c r="A30" s="87" t="s">
        <v>150</v>
      </c>
      <c r="B30" s="75" t="s">
        <v>133</v>
      </c>
      <c r="C30" s="76" t="s">
        <v>145</v>
      </c>
      <c r="D30" s="77">
        <f>'Расходы прил 3'!I104</f>
        <v>16508961.45</v>
      </c>
      <c r="E30" s="11"/>
    </row>
    <row r="31" spans="1:5" ht="17.25" customHeight="1" hidden="1">
      <c r="A31" s="18" t="s">
        <v>134</v>
      </c>
      <c r="B31" s="83" t="s">
        <v>130</v>
      </c>
      <c r="C31" s="84" t="s">
        <v>8</v>
      </c>
      <c r="D31" s="85">
        <f>D32</f>
        <v>0</v>
      </c>
      <c r="E31" s="11"/>
    </row>
    <row r="32" spans="1:5" ht="25.5" hidden="1">
      <c r="A32" s="15" t="s">
        <v>134</v>
      </c>
      <c r="B32" s="75" t="s">
        <v>133</v>
      </c>
      <c r="C32" s="76" t="s">
        <v>9</v>
      </c>
      <c r="D32" s="77">
        <f>'Расходы прил 3'!I141</f>
        <v>0</v>
      </c>
      <c r="E32" s="11"/>
    </row>
    <row r="33" spans="1:5" ht="12.75">
      <c r="A33" s="86" t="s">
        <v>134</v>
      </c>
      <c r="B33" s="83" t="s">
        <v>130</v>
      </c>
      <c r="C33" s="84" t="s">
        <v>8</v>
      </c>
      <c r="D33" s="77">
        <f>D34</f>
        <v>50000</v>
      </c>
      <c r="E33" s="11"/>
    </row>
    <row r="34" spans="1:5" ht="25.5">
      <c r="A34" s="87" t="s">
        <v>134</v>
      </c>
      <c r="B34" s="75" t="s">
        <v>133</v>
      </c>
      <c r="C34" s="76" t="s">
        <v>9</v>
      </c>
      <c r="D34" s="77">
        <v>50000</v>
      </c>
      <c r="E34" s="11"/>
    </row>
    <row r="35" spans="1:5" ht="18.75" customHeight="1">
      <c r="A35" s="86" t="s">
        <v>290</v>
      </c>
      <c r="B35" s="83" t="s">
        <v>130</v>
      </c>
      <c r="C35" s="84" t="s">
        <v>157</v>
      </c>
      <c r="D35" s="85">
        <f>D36+D38</f>
        <v>70000</v>
      </c>
      <c r="E35" s="11"/>
    </row>
    <row r="36" spans="1:5" ht="12.75" hidden="1">
      <c r="A36" s="15" t="s">
        <v>290</v>
      </c>
      <c r="B36" s="75" t="s">
        <v>129</v>
      </c>
      <c r="C36" s="76" t="s">
        <v>12</v>
      </c>
      <c r="D36" s="77"/>
      <c r="E36" s="11"/>
    </row>
    <row r="37" spans="1:5" ht="12.75" hidden="1">
      <c r="A37" s="15" t="s">
        <v>290</v>
      </c>
      <c r="B37" s="75" t="s">
        <v>150</v>
      </c>
      <c r="C37" s="76" t="s">
        <v>14</v>
      </c>
      <c r="D37" s="77">
        <v>0</v>
      </c>
      <c r="E37" s="11"/>
    </row>
    <row r="38" spans="1:5" ht="12.75">
      <c r="A38" s="87" t="s">
        <v>290</v>
      </c>
      <c r="B38" s="75" t="s">
        <v>290</v>
      </c>
      <c r="C38" s="76" t="s">
        <v>16</v>
      </c>
      <c r="D38" s="77">
        <f>'Расходы прил 3'!I166</f>
        <v>70000</v>
      </c>
      <c r="E38" s="11"/>
    </row>
    <row r="39" spans="1:5" ht="12.75">
      <c r="A39" s="86" t="s">
        <v>135</v>
      </c>
      <c r="B39" s="83" t="s">
        <v>130</v>
      </c>
      <c r="C39" s="84" t="s">
        <v>156</v>
      </c>
      <c r="D39" s="85">
        <f>D40+D41</f>
        <v>7655963.430000001</v>
      </c>
      <c r="E39" s="11"/>
    </row>
    <row r="40" spans="1:5" ht="12.75">
      <c r="A40" s="87" t="s">
        <v>135</v>
      </c>
      <c r="B40" s="75" t="s">
        <v>132</v>
      </c>
      <c r="C40" s="76" t="s">
        <v>156</v>
      </c>
      <c r="D40" s="77">
        <f>'Расходы прил 3'!I172</f>
        <v>7655963.430000001</v>
      </c>
      <c r="E40" s="11"/>
    </row>
    <row r="41" spans="1:5" ht="12.75" hidden="1">
      <c r="A41" s="15" t="s">
        <v>135</v>
      </c>
      <c r="B41" s="75" t="s">
        <v>273</v>
      </c>
      <c r="C41" s="76" t="s">
        <v>20</v>
      </c>
      <c r="D41" s="77"/>
      <c r="E41" s="11"/>
    </row>
    <row r="42" spans="1:5" ht="18" customHeight="1" hidden="1">
      <c r="A42" s="18" t="s">
        <v>274</v>
      </c>
      <c r="B42" s="83" t="s">
        <v>130</v>
      </c>
      <c r="C42" s="84" t="s">
        <v>22</v>
      </c>
      <c r="D42" s="85">
        <f>D43</f>
        <v>0</v>
      </c>
      <c r="E42" s="11"/>
    </row>
    <row r="43" spans="1:5" ht="12.75" hidden="1">
      <c r="A43" s="15" t="s">
        <v>274</v>
      </c>
      <c r="B43" s="75" t="s">
        <v>135</v>
      </c>
      <c r="C43" s="76" t="s">
        <v>23</v>
      </c>
      <c r="D43" s="77"/>
      <c r="E43" s="11"/>
    </row>
    <row r="44" spans="1:5" ht="18.75" customHeight="1">
      <c r="A44" s="86" t="s">
        <v>149</v>
      </c>
      <c r="B44" s="83" t="s">
        <v>130</v>
      </c>
      <c r="C44" s="84" t="s">
        <v>27</v>
      </c>
      <c r="D44" s="85">
        <f>D45</f>
        <v>882535.31</v>
      </c>
      <c r="E44" s="11"/>
    </row>
    <row r="45" spans="1:5" ht="12.75">
      <c r="A45" s="87" t="s">
        <v>149</v>
      </c>
      <c r="B45" s="75" t="s">
        <v>133</v>
      </c>
      <c r="C45" s="76" t="s">
        <v>28</v>
      </c>
      <c r="D45" s="77">
        <f>'Расходы прил 3'!I219</f>
        <v>882535.31</v>
      </c>
      <c r="E45" s="11"/>
    </row>
    <row r="46" spans="1:5" ht="17.25" customHeight="1">
      <c r="A46" s="86" t="s">
        <v>275</v>
      </c>
      <c r="B46" s="83" t="s">
        <v>130</v>
      </c>
      <c r="C46" s="84" t="s">
        <v>22</v>
      </c>
      <c r="D46" s="85">
        <f>D47</f>
        <v>8719523.82</v>
      </c>
      <c r="E46" s="11"/>
    </row>
    <row r="47" spans="1:5" ht="12.75">
      <c r="A47" s="87" t="s">
        <v>275</v>
      </c>
      <c r="B47" s="75" t="s">
        <v>132</v>
      </c>
      <c r="C47" s="76" t="s">
        <v>23</v>
      </c>
      <c r="D47" s="77">
        <f>'Расходы прил 3'!I226</f>
        <v>8719523.82</v>
      </c>
      <c r="E47" s="11"/>
    </row>
    <row r="48" spans="1:5" ht="18" customHeight="1">
      <c r="A48" s="86" t="s">
        <v>47</v>
      </c>
      <c r="B48" s="83" t="s">
        <v>130</v>
      </c>
      <c r="C48" s="84" t="s">
        <v>475</v>
      </c>
      <c r="D48" s="85">
        <f>D49</f>
        <v>2548734.91</v>
      </c>
      <c r="E48" s="11"/>
    </row>
    <row r="49" spans="1:5" ht="12.75">
      <c r="A49" s="87" t="s">
        <v>47</v>
      </c>
      <c r="B49" s="75" t="s">
        <v>129</v>
      </c>
      <c r="C49" s="76" t="s">
        <v>20</v>
      </c>
      <c r="D49" s="77">
        <f>'Расходы прил 3'!I242</f>
        <v>2548734.91</v>
      </c>
      <c r="E49" s="11"/>
    </row>
    <row r="50" spans="1:5" ht="18" customHeight="1" hidden="1">
      <c r="A50" s="18" t="s">
        <v>355</v>
      </c>
      <c r="B50" s="19" t="s">
        <v>130</v>
      </c>
      <c r="C50" s="50" t="s">
        <v>308</v>
      </c>
      <c r="D50" s="21">
        <f>D51</f>
        <v>0</v>
      </c>
      <c r="E50" s="11"/>
    </row>
    <row r="51" spans="1:5" ht="25.5" hidden="1">
      <c r="A51" s="15" t="s">
        <v>355</v>
      </c>
      <c r="B51" s="16" t="s">
        <v>132</v>
      </c>
      <c r="C51" s="13" t="s">
        <v>476</v>
      </c>
      <c r="D51" s="14">
        <f>'Расходы прил 3'!I248</f>
        <v>0</v>
      </c>
      <c r="E51" s="11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</sheetData>
  <sheetProtection/>
  <mergeCells count="5">
    <mergeCell ref="D7:D9"/>
    <mergeCell ref="A4:D4"/>
    <mergeCell ref="A7:A9"/>
    <mergeCell ref="B7:B9"/>
    <mergeCell ref="C7:C9"/>
  </mergeCells>
  <printOptions/>
  <pageMargins left="0.75" right="0.75" top="0.38" bottom="0.49" header="0.25" footer="0.29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D1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3.625" style="0" customWidth="1"/>
    <col min="4" max="4" width="13.25390625" style="0" customWidth="1"/>
    <col min="5" max="16384" width="9.125" style="1" customWidth="1"/>
  </cols>
  <sheetData>
    <row r="1" spans="3:4" ht="12.75" customHeight="1">
      <c r="C1" s="163"/>
      <c r="D1" s="163"/>
    </row>
    <row r="2" spans="3:4" ht="54.75" customHeight="1">
      <c r="C2" s="158" t="s">
        <v>586</v>
      </c>
      <c r="D2" s="158"/>
    </row>
    <row r="3" spans="1:4" ht="37.5" customHeight="1">
      <c r="A3" s="161" t="s">
        <v>587</v>
      </c>
      <c r="B3" s="161"/>
      <c r="C3" s="161"/>
      <c r="D3" s="161"/>
    </row>
    <row r="4" ht="23.25" customHeight="1" thickBot="1">
      <c r="D4" t="s">
        <v>302</v>
      </c>
    </row>
    <row r="5" spans="1:4" ht="24.75" customHeight="1" thickBot="1">
      <c r="A5" s="160" t="s">
        <v>324</v>
      </c>
      <c r="B5" s="160" t="s">
        <v>303</v>
      </c>
      <c r="C5" s="156" t="s">
        <v>588</v>
      </c>
      <c r="D5" s="160" t="s">
        <v>198</v>
      </c>
    </row>
    <row r="6" spans="1:4" ht="24.75" customHeight="1" thickBot="1">
      <c r="A6" s="160"/>
      <c r="B6" s="160"/>
      <c r="C6" s="156"/>
      <c r="D6" s="160"/>
    </row>
    <row r="7" spans="1:4" ht="74.25" customHeight="1" thickBot="1">
      <c r="A7" s="160"/>
      <c r="B7" s="160"/>
      <c r="C7" s="156"/>
      <c r="D7" s="160"/>
    </row>
    <row r="8" spans="1:4" ht="12.75">
      <c r="A8" s="55">
        <v>1</v>
      </c>
      <c r="B8" s="55">
        <v>2</v>
      </c>
      <c r="C8" s="94">
        <v>3</v>
      </c>
      <c r="D8" s="94">
        <v>4</v>
      </c>
    </row>
    <row r="9" spans="1:4" ht="12.75">
      <c r="A9" s="101"/>
      <c r="B9" s="100"/>
      <c r="C9" s="102"/>
      <c r="D9" s="102"/>
    </row>
    <row r="10" spans="1:4" ht="25.5" customHeight="1">
      <c r="A10" s="87" t="s">
        <v>327</v>
      </c>
      <c r="B10" s="76" t="s">
        <v>325</v>
      </c>
      <c r="C10" s="103">
        <v>0</v>
      </c>
      <c r="D10" s="103">
        <v>0</v>
      </c>
    </row>
    <row r="11" spans="1:4" ht="27.75" customHeight="1">
      <c r="A11" s="87" t="s">
        <v>329</v>
      </c>
      <c r="B11" s="76" t="s">
        <v>326</v>
      </c>
      <c r="C11" s="103">
        <v>0</v>
      </c>
      <c r="D11" s="103">
        <v>0</v>
      </c>
    </row>
    <row r="12" spans="1:4" ht="39" customHeight="1" hidden="1">
      <c r="A12" s="87" t="s">
        <v>328</v>
      </c>
      <c r="B12" s="76" t="s">
        <v>330</v>
      </c>
      <c r="C12" s="103"/>
      <c r="D12" s="103">
        <v>0</v>
      </c>
    </row>
    <row r="13" spans="1:4" ht="42" customHeight="1" hidden="1">
      <c r="A13" s="87" t="s">
        <v>329</v>
      </c>
      <c r="B13" s="76" t="s">
        <v>331</v>
      </c>
      <c r="C13" s="103"/>
      <c r="D13" s="103">
        <v>0</v>
      </c>
    </row>
    <row r="14" spans="1:4" ht="24.75" customHeight="1">
      <c r="A14" s="87" t="s">
        <v>334</v>
      </c>
      <c r="B14" s="76" t="s">
        <v>333</v>
      </c>
      <c r="C14" s="103">
        <v>689003.19</v>
      </c>
      <c r="D14" s="103">
        <v>610961.56</v>
      </c>
    </row>
    <row r="15" spans="1:4" ht="29.25" customHeight="1">
      <c r="A15" s="87"/>
      <c r="B15" s="104" t="s">
        <v>335</v>
      </c>
      <c r="C15" s="105">
        <f>SUM(C10:C14)</f>
        <v>689003.19</v>
      </c>
      <c r="D15" s="105">
        <f>SUM(D10:D14)</f>
        <v>610961.56</v>
      </c>
    </row>
    <row r="16" spans="3:4" ht="12.75">
      <c r="C16" s="7"/>
      <c r="D16" s="7"/>
    </row>
    <row r="17" spans="3:4" ht="12.75">
      <c r="C17" s="7"/>
      <c r="D17" s="7"/>
    </row>
    <row r="18" spans="3:4" ht="12.75">
      <c r="C18" s="7"/>
      <c r="D18" s="7"/>
    </row>
    <row r="19" spans="3:4" ht="12.75">
      <c r="C19" s="7"/>
      <c r="D19" s="7"/>
    </row>
    <row r="20" spans="3:4" ht="12.75">
      <c r="C20" s="7"/>
      <c r="D20" s="7"/>
    </row>
    <row r="21" spans="3:4" ht="12.75">
      <c r="C21" s="7"/>
      <c r="D21" s="7"/>
    </row>
    <row r="22" spans="3:4" ht="12.75">
      <c r="C22" s="7"/>
      <c r="D22" s="7"/>
    </row>
    <row r="23" spans="3:4" ht="12.75">
      <c r="C23" s="7"/>
      <c r="D23" s="7"/>
    </row>
    <row r="24" spans="3:4" ht="12.75">
      <c r="C24" s="7"/>
      <c r="D24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8"/>
      <c r="D121" s="8"/>
    </row>
  </sheetData>
  <sheetProtection/>
  <mergeCells count="7">
    <mergeCell ref="C1:D1"/>
    <mergeCell ref="C5:C7"/>
    <mergeCell ref="D5:D7"/>
    <mergeCell ref="C2:D2"/>
    <mergeCell ref="A3:D3"/>
    <mergeCell ref="A5:A7"/>
    <mergeCell ref="B5:B7"/>
  </mergeCells>
  <printOptions/>
  <pageMargins left="0.57" right="0.43" top="0.61" bottom="0.83" header="0.5" footer="0.5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3.625" style="0" customWidth="1"/>
    <col min="4" max="4" width="13.25390625" style="0" customWidth="1"/>
    <col min="5" max="16384" width="9.125" style="1" customWidth="1"/>
  </cols>
  <sheetData>
    <row r="1" spans="3:4" ht="12.75" customHeight="1">
      <c r="C1" s="163"/>
      <c r="D1" s="163"/>
    </row>
    <row r="2" spans="3:4" ht="37.5" customHeight="1">
      <c r="C2" s="158" t="s">
        <v>589</v>
      </c>
      <c r="D2" s="158"/>
    </row>
    <row r="3" spans="1:4" ht="60" customHeight="1">
      <c r="A3" s="161" t="s">
        <v>590</v>
      </c>
      <c r="B3" s="161"/>
      <c r="C3" s="161"/>
      <c r="D3" s="161"/>
    </row>
    <row r="4" ht="23.25" customHeight="1" thickBot="1">
      <c r="D4" t="s">
        <v>302</v>
      </c>
    </row>
    <row r="5" spans="1:4" ht="24.75" customHeight="1" thickBot="1">
      <c r="A5" s="160" t="s">
        <v>324</v>
      </c>
      <c r="B5" s="160" t="s">
        <v>336</v>
      </c>
      <c r="C5" s="156" t="s">
        <v>588</v>
      </c>
      <c r="D5" s="160" t="s">
        <v>198</v>
      </c>
    </row>
    <row r="6" spans="1:4" ht="24.75" customHeight="1" thickBot="1">
      <c r="A6" s="160"/>
      <c r="B6" s="160"/>
      <c r="C6" s="156"/>
      <c r="D6" s="160"/>
    </row>
    <row r="7" spans="1:4" ht="74.25" customHeight="1" thickBot="1">
      <c r="A7" s="164"/>
      <c r="B7" s="164"/>
      <c r="C7" s="152"/>
      <c r="D7" s="164"/>
    </row>
    <row r="8" spans="1:4" ht="12.75">
      <c r="A8" s="106">
        <v>1</v>
      </c>
      <c r="B8" s="107">
        <v>2</v>
      </c>
      <c r="C8" s="108">
        <v>3</v>
      </c>
      <c r="D8" s="109">
        <v>4</v>
      </c>
    </row>
    <row r="9" spans="1:4" ht="12.75">
      <c r="A9" s="101"/>
      <c r="B9" s="100"/>
      <c r="C9" s="102"/>
      <c r="D9" s="102"/>
    </row>
    <row r="10" spans="1:4" ht="26.25" customHeight="1">
      <c r="A10" s="110" t="s">
        <v>337</v>
      </c>
      <c r="B10" s="104" t="s">
        <v>338</v>
      </c>
      <c r="C10" s="111">
        <f>C11+C13</f>
        <v>0</v>
      </c>
      <c r="D10" s="111">
        <f>D11+D13</f>
        <v>0</v>
      </c>
    </row>
    <row r="11" spans="1:4" ht="25.5" customHeight="1">
      <c r="A11" s="87" t="s">
        <v>339</v>
      </c>
      <c r="B11" s="76" t="s">
        <v>338</v>
      </c>
      <c r="C11" s="103">
        <f>C12</f>
        <v>0</v>
      </c>
      <c r="D11" s="103">
        <v>0</v>
      </c>
    </row>
    <row r="12" spans="1:4" ht="25.5" customHeight="1">
      <c r="A12" s="87" t="s">
        <v>327</v>
      </c>
      <c r="B12" s="76" t="s">
        <v>338</v>
      </c>
      <c r="C12" s="103">
        <v>0</v>
      </c>
      <c r="D12" s="103">
        <v>0</v>
      </c>
    </row>
    <row r="13" spans="1:4" ht="27.75" customHeight="1">
      <c r="A13" s="87" t="s">
        <v>344</v>
      </c>
      <c r="B13" s="76" t="s">
        <v>341</v>
      </c>
      <c r="C13" s="103">
        <f>C14</f>
        <v>0</v>
      </c>
      <c r="D13" s="103">
        <f>D14</f>
        <v>0</v>
      </c>
    </row>
    <row r="14" spans="1:4" ht="27.75" customHeight="1">
      <c r="A14" s="87" t="s">
        <v>329</v>
      </c>
      <c r="B14" s="76" t="s">
        <v>341</v>
      </c>
      <c r="C14" s="103">
        <v>0</v>
      </c>
      <c r="D14" s="103">
        <v>0</v>
      </c>
    </row>
    <row r="15" spans="1:4" ht="26.25" customHeight="1" hidden="1">
      <c r="A15" s="110" t="s">
        <v>340</v>
      </c>
      <c r="B15" s="104" t="s">
        <v>341</v>
      </c>
      <c r="C15" s="111">
        <f>C16+C18</f>
        <v>0</v>
      </c>
      <c r="D15" s="111">
        <f>D16+D18</f>
        <v>0</v>
      </c>
    </row>
    <row r="16" spans="1:4" ht="39" customHeight="1" hidden="1">
      <c r="A16" s="87" t="s">
        <v>342</v>
      </c>
      <c r="B16" s="76" t="s">
        <v>343</v>
      </c>
      <c r="C16" s="103">
        <f>C17</f>
        <v>0</v>
      </c>
      <c r="D16" s="103">
        <f>D17</f>
        <v>0</v>
      </c>
    </row>
    <row r="17" spans="1:4" ht="39" customHeight="1" hidden="1">
      <c r="A17" s="87" t="s">
        <v>328</v>
      </c>
      <c r="B17" s="76" t="s">
        <v>330</v>
      </c>
      <c r="C17" s="103">
        <v>0</v>
      </c>
      <c r="D17" s="103">
        <v>0</v>
      </c>
    </row>
    <row r="18" spans="1:4" ht="42" customHeight="1" hidden="1">
      <c r="A18" s="87" t="s">
        <v>344</v>
      </c>
      <c r="B18" s="76" t="s">
        <v>345</v>
      </c>
      <c r="C18" s="103">
        <f>C19</f>
        <v>0</v>
      </c>
      <c r="D18" s="103">
        <f>D19</f>
        <v>0</v>
      </c>
    </row>
    <row r="19" spans="1:4" ht="42" customHeight="1" hidden="1">
      <c r="A19" s="87" t="s">
        <v>329</v>
      </c>
      <c r="B19" s="76" t="s">
        <v>331</v>
      </c>
      <c r="C19" s="103">
        <v>0</v>
      </c>
      <c r="D19" s="103">
        <v>0</v>
      </c>
    </row>
    <row r="20" spans="1:4" ht="27" customHeight="1">
      <c r="A20" s="86" t="s">
        <v>346</v>
      </c>
      <c r="B20" s="104" t="s">
        <v>333</v>
      </c>
      <c r="C20" s="105">
        <f>C21+C23</f>
        <v>689003.1899999976</v>
      </c>
      <c r="D20" s="105">
        <f>D21+D23</f>
        <v>610961.5600000024</v>
      </c>
    </row>
    <row r="21" spans="1:4" ht="25.5" customHeight="1">
      <c r="A21" s="87" t="s">
        <v>347</v>
      </c>
      <c r="B21" s="76" t="s">
        <v>350</v>
      </c>
      <c r="C21" s="103">
        <f>C22</f>
        <v>-74750813.18</v>
      </c>
      <c r="D21" s="103">
        <f>D22</f>
        <v>-69265717.72</v>
      </c>
    </row>
    <row r="22" spans="1:4" ht="25.5" customHeight="1">
      <c r="A22" s="87" t="s">
        <v>332</v>
      </c>
      <c r="B22" s="76" t="s">
        <v>353</v>
      </c>
      <c r="C22" s="103">
        <v>-74750813.18</v>
      </c>
      <c r="D22" s="103">
        <v>-69265717.72</v>
      </c>
    </row>
    <row r="23" spans="1:4" ht="25.5" customHeight="1">
      <c r="A23" s="87" t="s">
        <v>348</v>
      </c>
      <c r="B23" s="76" t="s">
        <v>351</v>
      </c>
      <c r="C23" s="103">
        <f>C24</f>
        <v>75439816.37</v>
      </c>
      <c r="D23" s="103">
        <f>D24</f>
        <v>69876679.28</v>
      </c>
    </row>
    <row r="24" spans="1:4" ht="26.25" customHeight="1">
      <c r="A24" s="87" t="s">
        <v>349</v>
      </c>
      <c r="B24" s="76" t="s">
        <v>352</v>
      </c>
      <c r="C24" s="103">
        <v>75439816.37</v>
      </c>
      <c r="D24" s="103">
        <v>69876679.28</v>
      </c>
    </row>
    <row r="25" spans="1:4" ht="29.25" customHeight="1">
      <c r="A25" s="87"/>
      <c r="B25" s="104" t="s">
        <v>335</v>
      </c>
      <c r="C25" s="105">
        <f>C10+C15+C20</f>
        <v>689003.1899999976</v>
      </c>
      <c r="D25" s="105">
        <f>D10+D15+D20</f>
        <v>610961.5600000024</v>
      </c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8"/>
      <c r="D131" s="8"/>
    </row>
  </sheetData>
  <sheetProtection/>
  <mergeCells count="7">
    <mergeCell ref="C1:D1"/>
    <mergeCell ref="C2:D2"/>
    <mergeCell ref="A3:D3"/>
    <mergeCell ref="A5:A7"/>
    <mergeCell ref="B5:B7"/>
    <mergeCell ref="C5:C7"/>
    <mergeCell ref="D5:D7"/>
  </mergeCells>
  <printOptions/>
  <pageMargins left="0.68" right="0.75" top="0.56" bottom="0.72" header="0.32" footer="0.5"/>
  <pageSetup horizontalDpi="300" verticalDpi="300" orientation="portrait" paperSize="9" scale="8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</cp:lastModifiedBy>
  <cp:lastPrinted>2013-05-08T12:47:57Z</cp:lastPrinted>
  <dcterms:created xsi:type="dcterms:W3CDTF">2005-12-02T13:56:17Z</dcterms:created>
  <dcterms:modified xsi:type="dcterms:W3CDTF">2013-05-08T12:53:14Z</dcterms:modified>
  <cp:category/>
  <cp:version/>
  <cp:contentType/>
  <cp:contentStatus/>
</cp:coreProperties>
</file>