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40" windowHeight="6795" tabRatio="889" activeTab="2"/>
  </bookViews>
  <sheets>
    <sheet name="Доходы" sheetId="1" r:id="rId1"/>
    <sheet name="Расходы" sheetId="2" r:id="rId2"/>
    <sheet name="Дефицит (2011)" sheetId="3" r:id="rId3"/>
  </sheets>
  <definedNames>
    <definedName name="_xlnm.Print_Area" localSheetId="2">'Дефицит (2011)'!$A$1:$E$26</definedName>
    <definedName name="_xlnm.Print_Area" localSheetId="0">'Доходы'!$A$1:$L$71</definedName>
    <definedName name="_xlnm.Print_Area" localSheetId="1">'Расходы'!$A$1:$I$206</definedName>
  </definedNames>
  <calcPr fullCalcOnLoad="1"/>
</workbook>
</file>

<file path=xl/sharedStrings.xml><?xml version="1.0" encoding="utf-8"?>
<sst xmlns="http://schemas.openxmlformats.org/spreadsheetml/2006/main" count="1537" uniqueCount="443">
  <si>
    <t>Прочие субсидии бюджетам на реализацию ОЦП"Развитие физической культуры и спорта в Калужской области на 2007-2010 годы"</t>
  </si>
  <si>
    <t>999</t>
  </si>
  <si>
    <t/>
  </si>
  <si>
    <t>Бюджет поселений</t>
  </si>
  <si>
    <t>0227</t>
  </si>
  <si>
    <t xml:space="preserve"> Средства, получаемые на компенсацию дополнительных расходов, возникающих в результате решений, принятых органами власти другого уровня </t>
  </si>
  <si>
    <t>015</t>
  </si>
  <si>
    <t>ПРОЧИЕ БЕЗВОЗМЕЗДНЫЕ ПОСТУПЛЕНИЯ</t>
  </si>
  <si>
    <t>ДОХОДЫ ОТ ПРЕДПРИНИМАТЕЛЬСКОЙ И ИНОЙ ПРИНОСЯЩЕЙ ДОХОД ДЕЯТЕЛЬНОСТИ</t>
  </si>
  <si>
    <t>РЫНОЧНЫЕ ПРОДАЖИ ТОВАРОВ И УСЛУГ</t>
  </si>
  <si>
    <t>Доходы от продажи услуг</t>
  </si>
  <si>
    <t>Доходы от продажи услуг, оказываемых учреждениями, находящимися в ведении органов местного самоуправления поселений</t>
  </si>
  <si>
    <t>План с изменением</t>
  </si>
  <si>
    <t>(руб.)</t>
  </si>
  <si>
    <t>Распределение</t>
  </si>
  <si>
    <t xml:space="preserve">расходов МО "Город Ермолино" по разделам, подразделам, целевым статьям </t>
  </si>
  <si>
    <t>расходов, видам расходов функциональной классификации расходов РФ в руб.</t>
  </si>
  <si>
    <t>040</t>
  </si>
  <si>
    <t xml:space="preserve">Наименование </t>
  </si>
  <si>
    <t>Вид доходов</t>
  </si>
  <si>
    <t>ДОХОДЫ</t>
  </si>
  <si>
    <t>000</t>
  </si>
  <si>
    <t>0000</t>
  </si>
  <si>
    <t>НАЛОГИ НА ПРИБЫЛЬ, ДОХОДЫ</t>
  </si>
  <si>
    <t>110</t>
  </si>
  <si>
    <t>Налог на доходы физических лиц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</si>
  <si>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</si>
  <si>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010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</si>
  <si>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</si>
  <si>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021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</si>
  <si>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</si>
  <si>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022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</si>
  <si>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</si>
  <si>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030</t>
  </si>
  <si>
    <t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</t>
  </si>
  <si>
    <t>Налог на доходы физических лиц с доходов, полученных в виде процентов по облигациям с ипотечным покрытием, эмитированным до 1 января 2007 года, а также с доходов учредителей доверительного управления ипотечным покрытием, полученных на основании приобретения ипотечных сертификатов участия, выданных управляющим ипотечным покрытием до 1 января 2007 года</t>
  </si>
  <si>
    <t>050</t>
  </si>
  <si>
    <t>НАЛОГИ НА СОВОКУПНЫЙ ДОХОД</t>
  </si>
  <si>
    <t>Единый налог, взимаемый в связи с применением упрощенной системы налогообложения</t>
  </si>
  <si>
    <t>Единый налог, взимаемый с налогоплательщиков, выбравших в качестве объекта налогообложения доходы</t>
  </si>
  <si>
    <t>Единый налог, взимаемый с налогоплательщиков, выбравших в качестве объекта налогообложения доходы, уменьшенные на величину расходов</t>
  </si>
  <si>
    <t>020</t>
  </si>
  <si>
    <t>Единый сельскохозяйственный налог</t>
  </si>
  <si>
    <t>НАЛОГИ НА ИМУЩЕСТВО</t>
  </si>
  <si>
    <t>Налог на имущество физических лиц, зачисляемый в бюджет поселений</t>
  </si>
  <si>
    <t>Транспортый налог с физических лиц</t>
  </si>
  <si>
    <t>012</t>
  </si>
  <si>
    <t>Земельный налог, взимаемый по ставке, установленной пп1 п1 ст.394 НК РФ</t>
  </si>
  <si>
    <t>Земельный налог, взимаемый по ставке, установленной пп 1 п 1 ст.394 НК РФ , зачисляемый в бюджет поселений</t>
  </si>
  <si>
    <t>Земельный налог, взимаемый по ставке, установленной пп 2 п 1 ст.394 НК РФ, зачисляемый в бюджеты поселений</t>
  </si>
  <si>
    <t>023</t>
  </si>
  <si>
    <t>ГОСУДАРСТВЕННАЯ ПОШЛИНА</t>
  </si>
  <si>
    <t xml:space="preserve">Государственная     пошлина     за     совершение нотариальных действий должностными лицами органов местного   самоуправления,   уполномоченными    в соответствии с законодательными актами Российской Федерации на совершение нотариальных действий
</t>
  </si>
  <si>
    <t>ЗАДОЛЖЕННОСТЬ И ПЕРЕРАСЧЕТЫ ПО ОТМЕНЕННЫМ НАЛОГАМ, СБОРАМ И ИНЫМ ОБЯЗАТЕЛЬНЫМ ПЛАТЕЖАМ</t>
  </si>
  <si>
    <t>Налоги на имущество</t>
  </si>
  <si>
    <t>Земельный налог (по обязательствам, возникшим до 1 января 2006 года)</t>
  </si>
  <si>
    <t>Сумма налога (сбора) (недоимка по соответствующему налогу (сбору), в том числе по отмененному)</t>
  </si>
  <si>
    <t>1000</t>
  </si>
  <si>
    <t>Пени по соответствующему налогу (сбору)</t>
  </si>
  <si>
    <t>2000</t>
  </si>
  <si>
    <t>ДОХОДЫ ОТ ИСПОЛЬЗОВАНИЯ ИМУЩЕСТВА, НАХОДЯЩЕГОСЯ В ГОСУДАРСТВЕННОЙ И МУНИЦИПАЛЬНОЙ СОБСТВЕННОСТИ</t>
  </si>
  <si>
    <t>120</t>
  </si>
  <si>
    <t xml:space="preserve">Доходы, получаемые  в  виде  арендной  либо  иной платы  за  передачу  в   возмездное   пользование государственного и муниципального  имущества  (за исключением имущества  автономных  учреждений,  а также имущества государственных  и  муниципальных унитарных предприятий, в том числе казенных)
</t>
  </si>
  <si>
    <t xml:space="preserve">Доходы,  получаемые  в  виде  арендной  платы  за  земельные участки, государственная  собственность  на которые не разграничена и которые  расположены в границах поселений, а также средства от продажи  права на заключение  договоров  аренды  указанных земельных участков
</t>
  </si>
  <si>
    <t>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t>
  </si>
  <si>
    <t>035</t>
  </si>
  <si>
    <t>ДОХОДЫ ОТ ОКАЗАНИЯ ПЛАТНЫХ УСЛУГ И КОМПЕНСАЦИИ ЗАТРАТ ГОСУДАРСТВА</t>
  </si>
  <si>
    <t>130</t>
  </si>
  <si>
    <t>Прочие доходы от оказания платных услуг получателями средств бюджетов поселений и компенсации затрат бюджетов поселений</t>
  </si>
  <si>
    <t>ДОХОДЫ ОТ ПРОДАЖИ МАТЕРИАЛЬНЫХ И НЕМАТЕРИАЛЬНЫХ АКТИВОВ</t>
  </si>
  <si>
    <t xml:space="preserve">Доходы от реализации иного имущества, находящегося в собственности поселений (за исключением имущества АУ и МУП, в т.ч. Казенных)
</t>
  </si>
  <si>
    <t>033</t>
  </si>
  <si>
    <t>410</t>
  </si>
  <si>
    <t xml:space="preserve">Доходы от продажи земельных участков, находящихся в   государственной и муниципальной собственности  (за  исключением  земельных  участков  автономных  учреждений,   а    также    земельных    участков  государственных и  муниципальных  предприятий,  в том числе казенных)
</t>
  </si>
  <si>
    <t>430</t>
  </si>
  <si>
    <t xml:space="preserve">Доходы    от    продажи    земельных    участков, государственная  собственность  на   которые   не разграничена и  которые  расположены  в  границах поселений
</t>
  </si>
  <si>
    <t>014</t>
  </si>
  <si>
    <t>ПРОЧИЕ НЕНАЛОГОВЫЕ ДОХОДЫ</t>
  </si>
  <si>
    <t>180</t>
  </si>
  <si>
    <t>Невыясненные поступления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</si>
  <si>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</si>
  <si>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</si>
  <si>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Федерации, кроме бюджетов государственных внебюджетных фондов</t>
  </si>
  <si>
    <t>151</t>
  </si>
  <si>
    <t>Дотации от других бюджетов бюджетной системы Российской Федерации</t>
  </si>
  <si>
    <t>Дотации бюджетам поселений на выравнивание уровня бюджетной обеспеченности</t>
  </si>
  <si>
    <t xml:space="preserve">Дотации бюджетам поселений на  поддержку  мер  по  обеспечению сбалансированности бюджетов
</t>
  </si>
  <si>
    <t>003</t>
  </si>
  <si>
    <t>Субсидии от других бюджетов бюджетной системы Российской Федерации</t>
  </si>
  <si>
    <t>Субсидия на комплектование книжных фондов библиотек</t>
  </si>
  <si>
    <t>068</t>
  </si>
  <si>
    <t>Переселение граждан из ветхого и аварийного жилищного фонда в городе Балабаново Боровского района Калужской области на 2007-2010 годы</t>
  </si>
  <si>
    <t>Обеспечение жильем молодых семей</t>
  </si>
  <si>
    <t>Мероприятия в области коммунального хозяйства</t>
  </si>
  <si>
    <t>Доступное и комфортное жилье - строительство объектов инженерной инфраструктуры</t>
  </si>
  <si>
    <t>Уличное освещение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</si>
  <si>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</si>
  <si>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</si>
  <si>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 xml:space="preserve">06     </t>
  </si>
  <si>
    <t>Охрана окружающей среды</t>
  </si>
  <si>
    <t>Охрана объектов растительного и животного мира и среды их обитания</t>
  </si>
  <si>
    <t>Природоохранные мероприятия</t>
  </si>
  <si>
    <t xml:space="preserve">07     </t>
  </si>
  <si>
    <t>Льготы по оплате жилищно-коммунальных услуг отдельным категориям граждан, работающих и проживающих в сельской местности</t>
  </si>
  <si>
    <t>Переподготовка и повышение квалификации</t>
  </si>
  <si>
    <t>Мероприятия по переподготовке и повышению квалификации</t>
  </si>
  <si>
    <t>Молодежная политика и оздоровление детей</t>
  </si>
  <si>
    <t xml:space="preserve">08     </t>
  </si>
  <si>
    <t>Софинансирование на комплектование книжных фондов</t>
  </si>
  <si>
    <t>Комплектование книжных фондов библиотек муниципальных образований</t>
  </si>
  <si>
    <t>Комплектование книжных фондов и подписку на периодические издания для муниципальных и публичных библиотек</t>
  </si>
  <si>
    <t>Периодическая печать и издательства</t>
  </si>
  <si>
    <t>Здравоохранение, физическая культура и спорт</t>
  </si>
  <si>
    <t>Физическая культура и спорт</t>
  </si>
  <si>
    <t xml:space="preserve">Софинансирование программы "Развитие физической культуры и спорта в Калужской области на 2007-2009 г." </t>
  </si>
  <si>
    <t xml:space="preserve">Областная целевая программа "Развитие физической культуры и спорта в Калужской области на 2007-2009 г." </t>
  </si>
  <si>
    <t>Целевая программа развитие физкультуры и спорта на 2008-2010 гг.</t>
  </si>
  <si>
    <t xml:space="preserve">10     </t>
  </si>
  <si>
    <t>Социальная политика</t>
  </si>
  <si>
    <t>Социальное обеспечение населения</t>
  </si>
  <si>
    <t>Оказание других видов социальной помощи</t>
  </si>
  <si>
    <t>Социальные выплаты</t>
  </si>
  <si>
    <t>Социальные выплаты почетным гражданам</t>
  </si>
  <si>
    <t xml:space="preserve">11     </t>
  </si>
  <si>
    <t>Межбюджетные трансферты</t>
  </si>
  <si>
    <t>Программа "Занятость подростков"</t>
  </si>
  <si>
    <t>П</t>
  </si>
  <si>
    <t>КЦСР</t>
  </si>
  <si>
    <t>КВР</t>
  </si>
  <si>
    <t>Р</t>
  </si>
  <si>
    <t xml:space="preserve">01          </t>
  </si>
  <si>
    <t>0021200</t>
  </si>
  <si>
    <t>500</t>
  </si>
  <si>
    <t xml:space="preserve">01        </t>
  </si>
  <si>
    <t xml:space="preserve">01    </t>
  </si>
  <si>
    <t>0020800</t>
  </si>
  <si>
    <t>0650300</t>
  </si>
  <si>
    <t xml:space="preserve">01  </t>
  </si>
  <si>
    <t>12</t>
  </si>
  <si>
    <t>0700500</t>
  </si>
  <si>
    <t xml:space="preserve">01       </t>
  </si>
  <si>
    <t>0020400</t>
  </si>
  <si>
    <t xml:space="preserve">01   </t>
  </si>
  <si>
    <t>9000000</t>
  </si>
  <si>
    <t xml:space="preserve">02 </t>
  </si>
  <si>
    <t>0013600</t>
  </si>
  <si>
    <t xml:space="preserve">02      </t>
  </si>
  <si>
    <t xml:space="preserve">02  </t>
  </si>
  <si>
    <t>7950500</t>
  </si>
  <si>
    <t xml:space="preserve">03    </t>
  </si>
  <si>
    <t xml:space="preserve">03       </t>
  </si>
  <si>
    <t xml:space="preserve">04    </t>
  </si>
  <si>
    <t>3380000</t>
  </si>
  <si>
    <t>3400300</t>
  </si>
  <si>
    <t xml:space="preserve">04   </t>
  </si>
  <si>
    <t xml:space="preserve">05  </t>
  </si>
  <si>
    <t>0980201</t>
  </si>
  <si>
    <t>006</t>
  </si>
  <si>
    <t xml:space="preserve">05    </t>
  </si>
  <si>
    <t xml:space="preserve">05      </t>
  </si>
  <si>
    <t xml:space="preserve">05   </t>
  </si>
  <si>
    <t>7950100</t>
  </si>
  <si>
    <t>7950300</t>
  </si>
  <si>
    <t xml:space="preserve">05 </t>
  </si>
  <si>
    <t xml:space="preserve">05       </t>
  </si>
  <si>
    <t>3510200</t>
  </si>
  <si>
    <t>3510300</t>
  </si>
  <si>
    <t>3510500</t>
  </si>
  <si>
    <t>7950200</t>
  </si>
  <si>
    <t xml:space="preserve">05           </t>
  </si>
  <si>
    <t xml:space="preserve">05        </t>
  </si>
  <si>
    <t>6000100</t>
  </si>
  <si>
    <t xml:space="preserve">05            </t>
  </si>
  <si>
    <t xml:space="preserve">05         </t>
  </si>
  <si>
    <t>6000300</t>
  </si>
  <si>
    <t>6000400</t>
  </si>
  <si>
    <t>6000500</t>
  </si>
  <si>
    <t xml:space="preserve">05             </t>
  </si>
  <si>
    <t xml:space="preserve">06      </t>
  </si>
  <si>
    <t>4100100</t>
  </si>
  <si>
    <t xml:space="preserve">06    </t>
  </si>
  <si>
    <t xml:space="preserve">07       </t>
  </si>
  <si>
    <t xml:space="preserve">07        </t>
  </si>
  <si>
    <t>4340000</t>
  </si>
  <si>
    <t>7950600</t>
  </si>
  <si>
    <t xml:space="preserve">07           </t>
  </si>
  <si>
    <t xml:space="preserve">08    </t>
  </si>
  <si>
    <t>4409900</t>
  </si>
  <si>
    <t xml:space="preserve">08        </t>
  </si>
  <si>
    <t>4409998</t>
  </si>
  <si>
    <t xml:space="preserve">08          </t>
  </si>
  <si>
    <t>4429900</t>
  </si>
  <si>
    <t xml:space="preserve">08       </t>
  </si>
  <si>
    <t xml:space="preserve">08      </t>
  </si>
  <si>
    <t>4429907</t>
  </si>
  <si>
    <t xml:space="preserve">08         </t>
  </si>
  <si>
    <t>4500600</t>
  </si>
  <si>
    <t>5205400</t>
  </si>
  <si>
    <t xml:space="preserve">08   </t>
  </si>
  <si>
    <t>4579900</t>
  </si>
  <si>
    <t>5129701</t>
  </si>
  <si>
    <t>5226300</t>
  </si>
  <si>
    <t>7950400</t>
  </si>
  <si>
    <t>5058500</t>
  </si>
  <si>
    <t>5058599</t>
  </si>
  <si>
    <t>005</t>
  </si>
  <si>
    <t xml:space="preserve">10    </t>
  </si>
  <si>
    <t xml:space="preserve">10         </t>
  </si>
  <si>
    <t xml:space="preserve">10           </t>
  </si>
  <si>
    <t xml:space="preserve">11       </t>
  </si>
  <si>
    <t>5201513</t>
  </si>
  <si>
    <t>017</t>
  </si>
  <si>
    <t xml:space="preserve">11         </t>
  </si>
  <si>
    <t>02</t>
  </si>
  <si>
    <t>00</t>
  </si>
  <si>
    <t>01</t>
  </si>
  <si>
    <t>03</t>
  </si>
  <si>
    <t>06</t>
  </si>
  <si>
    <t>08</t>
  </si>
  <si>
    <t>Общегосударственные вопросы</t>
  </si>
  <si>
    <t>2</t>
  </si>
  <si>
    <t>3</t>
  </si>
  <si>
    <t>4</t>
  </si>
  <si>
    <t>Жилищно-коммунальное хозяйство</t>
  </si>
  <si>
    <t>Жилищное хозяйство</t>
  </si>
  <si>
    <t>Коммунальное хозяйство</t>
  </si>
  <si>
    <t>Центральный аппарат</t>
  </si>
  <si>
    <t>Другие общегосударственные вопросы</t>
  </si>
  <si>
    <t>Прочие расходы</t>
  </si>
  <si>
    <t>Благоустройство</t>
  </si>
  <si>
    <t>Культура, кинематография, средства массовой информации</t>
  </si>
  <si>
    <t>Обеспечение деятельности подведомственных учреждений</t>
  </si>
  <si>
    <t>Резервные фонды</t>
  </si>
  <si>
    <t>Прочие неналоговые доходы бюджетов поселений</t>
  </si>
  <si>
    <t>10</t>
  </si>
  <si>
    <t>05</t>
  </si>
  <si>
    <t>Выполнение функций органами местного самоуправления</t>
  </si>
  <si>
    <t>Субсидии юридическим лицам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</si>
  <si>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</si>
  <si>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</si>
  <si>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Выполнение функций бюджетными учреждениями</t>
  </si>
  <si>
    <t>Культура</t>
  </si>
  <si>
    <t>Образование</t>
  </si>
  <si>
    <t>Национальная оборона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</si>
  <si>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</si>
  <si>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Депутаты представительного органа муниципального образования</t>
  </si>
  <si>
    <t xml:space="preserve">Мероприятия в области здравоохранения, спорта и физической культуры, туризма </t>
  </si>
  <si>
    <t>Предупреждение и ликвидация последствий чрезвычайных ситуаций природного и техногенного характера, гражданская оборона</t>
  </si>
  <si>
    <t>5</t>
  </si>
  <si>
    <t>Другие вопросы в области национальной экономики</t>
  </si>
  <si>
    <t>Мероприятия в области строительства, архитектуры и градостроительства</t>
  </si>
  <si>
    <t>Невыясненные поступления, зачисляемые в бюджеты поселений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</si>
  <si>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</si>
  <si>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</si>
  <si>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Прочие безвозмездные поступления в бюджеты поселений</t>
  </si>
  <si>
    <t>ВСЕГО</t>
  </si>
  <si>
    <t>062</t>
  </si>
  <si>
    <t>1</t>
  </si>
  <si>
    <t>013</t>
  </si>
  <si>
    <t>04</t>
  </si>
  <si>
    <t>09</t>
  </si>
  <si>
    <t>11</t>
  </si>
  <si>
    <t>14</t>
  </si>
  <si>
    <t>17</t>
  </si>
  <si>
    <t>001</t>
  </si>
  <si>
    <t>07</t>
  </si>
  <si>
    <t>Наименование</t>
  </si>
  <si>
    <t>ВСЕГО:</t>
  </si>
  <si>
    <t xml:space="preserve">01     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</si>
  <si>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</si>
  <si>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Глава местной администрации (исполнительно-распорядительного органа муниципального образования)</t>
  </si>
  <si>
    <t>Обслуживание государственного и муниципального долга</t>
  </si>
  <si>
    <t>Процентные платежи по муниципальному долгу</t>
  </si>
  <si>
    <t>Резервные фонды местных администраций</t>
  </si>
  <si>
    <t>Выполнение других обязательств государства</t>
  </si>
  <si>
    <t>*Расходы бюджетных учреждений, осуществляющих предпринимательскую и иную предпринимательскую и иную приносящую доход деятельность</t>
  </si>
  <si>
    <t xml:space="preserve">02     </t>
  </si>
  <si>
    <t>Мобилизационная  и вневойсковая подготовка</t>
  </si>
  <si>
    <t>Осуществление первичного воинского учета на территориях, где отсутствуют военные комиссариаты</t>
  </si>
  <si>
    <t xml:space="preserve">03     </t>
  </si>
  <si>
    <t>Национальная безопасность и правоохранительная деятельность</t>
  </si>
  <si>
    <t xml:space="preserve">04     </t>
  </si>
  <si>
    <t>Национальная экономика</t>
  </si>
  <si>
    <t>Мероприятия по землеустройству и землепользованию</t>
  </si>
  <si>
    <t xml:space="preserve">05     </t>
  </si>
  <si>
    <t>Обеспечение мероприятий по капитальному ремонту многоквартирных домов за счет средств местного бюджета</t>
  </si>
  <si>
    <t>Код классификации</t>
  </si>
  <si>
    <t>01 02 00 00 10 0000 710</t>
  </si>
  <si>
    <t>Получение кредитов от кредитных организаций бюджетами поселений в валюте Российской Федерации</t>
  </si>
  <si>
    <t>Погашение бюджетами поселений кредитов от кредитных организаций  в валюте Российской Федерации</t>
  </si>
  <si>
    <t>01 02 00 00 10 0000 810</t>
  </si>
  <si>
    <t>01 03 00 00 10 0000 710</t>
  </si>
  <si>
    <t>01 03 00 00 10 0000 810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</si>
  <si>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</si>
  <si>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Погашение бюджетами поселений кредитов от других бюджетов бюджетной системы Российской Федерации  в валюте Российской Федерации</t>
  </si>
  <si>
    <t>01 05 02 01 00 0000 510</t>
  </si>
  <si>
    <t>Изменение остатков средств на счетах по учету средств бюджета</t>
  </si>
  <si>
    <t>Итого источники внутреннего финансирования дефицита бюджета</t>
  </si>
  <si>
    <t>Наименование источников финансирования дефицитов бюджета</t>
  </si>
  <si>
    <t>01 02 00 00 00 0000 700</t>
  </si>
  <si>
    <t>01 02 00 00 00 0000 000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</si>
  <si>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</si>
  <si>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</si>
  <si>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01 02 00 00 00 0000 800</t>
  </si>
  <si>
    <t>01 03 00 00 00 0000 000</t>
  </si>
  <si>
    <t>Бюджетные кредиты от других бюджетов бюджетной системы Российской Федерации</t>
  </si>
  <si>
    <t>01 03 00 00 00 0000 700</t>
  </si>
  <si>
    <t>Получение кредитов от других бюджетов бюджетной системы Российской Федерации в валюте Российской Федерации</t>
  </si>
  <si>
    <t>01 03 00 00 00 0000 800</t>
  </si>
  <si>
    <t>Погашение кредитов, полученных от других бюджетов бюджетной системы Российской Федерации  в валюте Российской Федерации</t>
  </si>
  <si>
    <t>01 05 00 00 00 0000 000</t>
  </si>
  <si>
    <t>01 05 00 00 00 0000 500</t>
  </si>
  <si>
    <t>01 05 00 00 00 0000 600</t>
  </si>
  <si>
    <t>01 05 02 01 00 0000 610</t>
  </si>
  <si>
    <t>Увеличение остатков средств бюджетов</t>
  </si>
  <si>
    <t>Уменьшение остатков средств бюджетов</t>
  </si>
  <si>
    <t>Уменьшение прочих остатков денежных средств бюджетов поселений</t>
  </si>
  <si>
    <t>Увеличение прочих остатков денежных средств бюджетов поселений</t>
  </si>
  <si>
    <t>№</t>
  </si>
  <si>
    <t>13</t>
  </si>
  <si>
    <t>6</t>
  </si>
  <si>
    <t>7</t>
  </si>
  <si>
    <t>8</t>
  </si>
  <si>
    <t>15</t>
  </si>
  <si>
    <t>16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</si>
  <si>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</si>
  <si>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</si>
  <si>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</si>
  <si>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</si>
  <si>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</si>
  <si>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</si>
  <si>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</si>
  <si>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</si>
  <si>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</si>
  <si>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</si>
  <si>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</si>
  <si>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</si>
  <si>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</si>
  <si>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</si>
  <si>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</si>
  <si>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</si>
  <si>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</si>
  <si>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40</t>
  </si>
  <si>
    <t>Программа "Переселение граждан из жилого фонда, признанного непригодным для проживания и (или) жилого фонда с высоким уровнем износа (более 70 процентов) на 2009-2011 г.г."</t>
  </si>
  <si>
    <t>Программа "По формированию установок толирантного сознания и профилактики экстремизма"</t>
  </si>
  <si>
    <r>
      <t>Выполнение функций органами местного самоуправления (</t>
    </r>
    <r>
      <rPr>
        <i/>
        <sz val="10"/>
        <rFont val="Times New Roman"/>
        <family val="1"/>
      </rPr>
      <t>парковая зона</t>
    </r>
    <r>
      <rPr>
        <sz val="10"/>
        <rFont val="Times New Roman"/>
        <family val="1"/>
      </rPr>
      <t>)</t>
    </r>
  </si>
  <si>
    <t>Программа "Доступное и комфортное жилье-строительство объектов инженерной инфраструктуры на 2009-2011 г.г."</t>
  </si>
  <si>
    <t>Программа "Обеспечение жильем молодых семей на территории МО "Городское поселение "Г.Ермолино" на 2009-2011 г.г."</t>
  </si>
  <si>
    <r>
      <t>Выполнение функций органами местного самоуправления (</t>
    </r>
    <r>
      <rPr>
        <i/>
        <sz val="10"/>
        <rFont val="Times New Roman"/>
        <family val="1"/>
      </rPr>
      <t>КСК и УК</t>
    </r>
    <r>
      <rPr>
        <sz val="10"/>
        <rFont val="Times New Roman"/>
        <family val="1"/>
      </rPr>
      <t>)</t>
    </r>
  </si>
  <si>
    <t>7954400</t>
  </si>
  <si>
    <t>Программа "Внедрение коллективного (общедомового) учета потребления энергоресурсов (тепловой энергии, горячей и холодной воды, электрической энергии, газа) в многоквартирные дома на 2009-2012 г.г."</t>
  </si>
  <si>
    <t>2180100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</si>
  <si>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</si>
  <si>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Субсидии юридическим лицам (софинансирование кап.ремонта)</t>
  </si>
  <si>
    <t>35</t>
  </si>
  <si>
    <t>37</t>
  </si>
  <si>
    <t>3500200</t>
  </si>
  <si>
    <t>Капитальный ремонт государственного жилого фонда субъектов РФ и муниципального жилого фонда</t>
  </si>
  <si>
    <t>Уточненный план</t>
  </si>
  <si>
    <t>920</t>
  </si>
  <si>
    <t>7954500</t>
  </si>
  <si>
    <t>Программа "Благоустройство территории МО "Городское поселение "Г. Ермолино"на 2010-2015 годы"</t>
  </si>
  <si>
    <t>5058698</t>
  </si>
  <si>
    <t>39</t>
  </si>
  <si>
    <t>9966516</t>
  </si>
  <si>
    <t xml:space="preserve">Исполнение полномочий муниципального района по организации предоставления дополнительнонго образования детям на территории муниципального района (в части содержания школ искусств) (за счет остатков, неиспользованных на 1 января 2010 года) - 6000201 - ремонт улично-дорожной сети обл. </t>
  </si>
  <si>
    <t>4829900</t>
  </si>
  <si>
    <t>5058693</t>
  </si>
  <si>
    <t>6000521</t>
  </si>
  <si>
    <t>Исполнение полномочий поселений по оказанию мер социальной поддержки специалистов, работающих в сельской местности, а также специалистов, вышедших на пенсию, в соответствии с Законом Калужской области от 30.12.2004 г. № 13-ОЗ "О мерах социальной поддержки специалистов, работающих в сельской местности, а также специалистов, вышедших на пенсию"</t>
  </si>
  <si>
    <t>3500300</t>
  </si>
  <si>
    <t>Мероприятия в области жилищного хозяйства</t>
  </si>
  <si>
    <t>6000200</t>
  </si>
  <si>
    <t>Содержание автомобильных дорог и инженерных сооружений на них границах городских округов и поселений в рамках благоустройства</t>
  </si>
  <si>
    <t xml:space="preserve">Выполнение функций органами местного самоуправления </t>
  </si>
  <si>
    <t xml:space="preserve">Озеленение </t>
  </si>
  <si>
    <t>0920304</t>
  </si>
  <si>
    <t>3510521</t>
  </si>
  <si>
    <t xml:space="preserve">          Увеличение уставного капитала</t>
  </si>
  <si>
    <t>41</t>
  </si>
  <si>
    <t>42</t>
  </si>
  <si>
    <t>7956100</t>
  </si>
  <si>
    <t>Программа "Оснащение объектов социально-культурной сферы, спорта и здания администрации приборами учета потребления энергоресурсов в 2010-2011 гг."</t>
  </si>
  <si>
    <t>7956200</t>
  </si>
  <si>
    <t>Программа "Повышение энергетической эффективности предприятия МУП "ЕТС" в 2010-2012 гг."</t>
  </si>
  <si>
    <t>5200800</t>
  </si>
  <si>
    <t>Стимулирующая выплата</t>
  </si>
  <si>
    <t>5201546</t>
  </si>
  <si>
    <t>Ремонт коллектора</t>
  </si>
  <si>
    <t>9420010</t>
  </si>
  <si>
    <t>Капитальный ремонт индивидуальных жилых домов инвалидов и участников ВОВ, тружеников тыла и вдов погибших (умерших) инвалидов и участников ВОВ в 2010 году</t>
  </si>
  <si>
    <t>51</t>
  </si>
  <si>
    <t>52</t>
  </si>
  <si>
    <t>ВОЗВРАТ ОСТАТКОВ СУБСИДИЙ, СУБВЕНЦИЙ И ИНЫХ МЕЖБЮДЖЕТНЫХ ТРАНСФЕРТОВ, ИМЕЮЩИХ ЦЕЛЕВОЕ НАЗНАЧЕНИЕ</t>
  </si>
  <si>
    <t>Возврат остатков субсидий и субвенций из бюджетов поселений</t>
  </si>
  <si>
    <t>5201553</t>
  </si>
  <si>
    <t>Расходы по организации электро-, тепло-, газо-, водоснабжения и водоотведения</t>
  </si>
  <si>
    <t>9420020</t>
  </si>
  <si>
    <t>Обеспечение мероприятий на осуществление капитального ремонта индивидуальных жилых домов инвалидов и участников ВОВ, тружеников тыла и вдов погибших (умерших) инвалидов и участников ВОВ за счет средств местного бюджета</t>
  </si>
  <si>
    <t>53</t>
  </si>
  <si>
    <t>54</t>
  </si>
  <si>
    <t>Погашение кредитов, предоставленных кредитными организациями  в валюте Российской Федерации</t>
  </si>
  <si>
    <t>План 2011 г.</t>
  </si>
  <si>
    <t>Приложение № 3 к Решению Городской думы МО "Городское поселение "Г. Ермолино" №     от            2011 года</t>
  </si>
  <si>
    <t>7957500</t>
  </si>
  <si>
    <t>Программа "Укрепление МТБ органов местного самоуправления в 2011-2014 г.г."</t>
  </si>
  <si>
    <t>Субсидии юридическим лицам (МУП "ЕТС")</t>
  </si>
  <si>
    <t>7957600</t>
  </si>
  <si>
    <t>Программа "Повышение эффективности предприятия МУП "ЕТС" по водоснабжению в 2010-2012 гг."</t>
  </si>
  <si>
    <t>Программа "Семья и дети" на 2011-2013 г.г.</t>
  </si>
  <si>
    <t>7957700</t>
  </si>
  <si>
    <t>Программа "Развития культурно-досуговой деятельности, народного творчества, выставочной деятельности и укрепление МТБ МУК ДК "Полет" в 2011-2013 г.г."</t>
  </si>
  <si>
    <t>7958700</t>
  </si>
  <si>
    <t>Программа "Развитие библиотечного обслуживания населения г.Ермолино библиотеками  МУК ДК "Полет" на 2011-2013 г.г."</t>
  </si>
  <si>
    <t>Программа "Развития физической культуры и спорта на 2011-2013 г.г."</t>
  </si>
  <si>
    <t>Средства массовой информации</t>
  </si>
  <si>
    <t>Источники финансирования дефицита бюджета МО "Городское поселение "Г. Ермолино" на 2011-2013 года по кодам групп, подгрупп, статей, видов источников финансирования дефицитов бюджетов классификации операций сектора государственного управления, относящихся к источникам финансирования дефицита бюджетов</t>
  </si>
  <si>
    <t>9530000</t>
  </si>
  <si>
    <t>6000511</t>
  </si>
  <si>
    <t>Остатки прошлых лет</t>
  </si>
  <si>
    <t>9</t>
  </si>
  <si>
    <t>36</t>
  </si>
  <si>
    <t>38</t>
  </si>
  <si>
    <t xml:space="preserve">Изменения на 01.07.11 г.                            </t>
  </si>
  <si>
    <t>045</t>
  </si>
  <si>
    <t xml:space="preserve">Прочие поступления от использования имущества, находящегося в собственности поселений 
</t>
  </si>
  <si>
    <t>Изменения на 01.07.11 г.</t>
  </si>
  <si>
    <t>7959000</t>
  </si>
  <si>
    <t>Программа "Проведение капитального ремонта в многоквартирных жилых домах"</t>
  </si>
  <si>
    <t>5227934</t>
  </si>
  <si>
    <t>Ремонт и капитальный ремонт дорожной и уличной сети муниципальных образований Калужской области</t>
  </si>
  <si>
    <t>5227944</t>
  </si>
  <si>
    <t>Ремонт и капитальный ремонт дорожной и уличной сети муниципальных образований Калужской области за счет средств местного бюджета</t>
  </si>
  <si>
    <t>43</t>
  </si>
  <si>
    <t>0478</t>
  </si>
  <si>
    <t>0204</t>
  </si>
  <si>
    <t>Прочие межбюджетные трансферты, передаваемые бюджетам поселений из бюджетов муниципальных районов на ремонт и капитальный ремонт дорожной и уличной сети муниципальных образований Калужской области</t>
  </si>
  <si>
    <t xml:space="preserve">Прочие межбюджетные  трансферты,  передаваемые  бюджетам поселений    для    компенсации    дополнительных расходов,   возникших   в   результате   решений, принятых органами власти другого уровня, за счет средств бюджетов муниципальных районов
</t>
  </si>
  <si>
    <t>44</t>
  </si>
  <si>
    <t>0465</t>
  </si>
  <si>
    <t>Прочие межбюджетные трансферты, прпедоставляемые бюджетам поселений на выплаты стимулирующего характера руководителям исполнительно-распорядительных органов муниципальных образований</t>
  </si>
  <si>
    <t>Приложение № 1 к Решению Городской думы МО "Городское поселение "Г. Ермолино" № 40  от  13.07.2011 года</t>
  </si>
  <si>
    <t>Приложение № 2 к Решению Городской думы МО "Городское поселение "Г. Ермолино" № 40  от  13.07. 2011 года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</si>
</sst>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[$-FC19]d\ mmmm\ yyyy\ &quot;г.&quot;"/>
    <numFmt numFmtId="170" formatCode="000000"/>
    <numFmt numFmtId="171" formatCode="#,##0.00;\-#,##0.00;#,##0.00"/>
    <numFmt numFmtId="172" formatCode="#,##0;\-#,##0;#,##0"/>
    <numFmt numFmtId="173" formatCode="#,##0.0"/>
    <numFmt numFmtId="174" formatCode="#,##0.000"/>
    <numFmt numFmtId="175" formatCode="#,##0.0000"/>
  </numFmts>
  <fonts count="52">
    <font>
      <sz val="10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63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sz val="10"/>
      <color indexed="63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b/>
      <sz val="12"/>
      <color indexed="32"/>
      <name val="Arial Cyr"/>
      <family val="2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63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0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15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1" fillId="23" borderId="1" applyNumberFormat="0" applyAlignment="0" applyProtection="0"/>
    <xf numFmtId="0" fontId="42" fillId="24" borderId="2" applyNumberFormat="0" applyAlignment="0" applyProtection="0"/>
    <xf numFmtId="0" fontId="43" fillId="24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172" fontId="15" fillId="0" borderId="6">
      <alignment wrapText="1"/>
      <protection/>
    </xf>
    <xf numFmtId="0" fontId="44" fillId="0" borderId="7" applyNumberFormat="0" applyFill="0" applyAlignment="0" applyProtection="0"/>
    <xf numFmtId="0" fontId="45" fillId="25" borderId="8" applyNumberFormat="0" applyAlignment="0" applyProtection="0"/>
    <xf numFmtId="0" fontId="32" fillId="0" borderId="0" applyNumberFormat="0" applyFill="0" applyBorder="0" applyAlignment="0" applyProtection="0"/>
    <xf numFmtId="0" fontId="46" fillId="26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7" fillId="27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8" borderId="9" applyNumberFormat="0" applyFont="0" applyAlignment="0" applyProtection="0"/>
    <xf numFmtId="9" fontId="0" fillId="0" borderId="0" applyFont="0" applyFill="0" applyBorder="0" applyAlignment="0" applyProtection="0"/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29" borderId="0" applyNumberFormat="0" applyBorder="0" applyAlignment="0" applyProtection="0"/>
  </cellStyleXfs>
  <cellXfs count="16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vertical="top"/>
    </xf>
    <xf numFmtId="4" fontId="0" fillId="0" borderId="0" xfId="0" applyNumberFormat="1" applyBorder="1" applyAlignment="1">
      <alignment/>
    </xf>
    <xf numFmtId="4" fontId="9" fillId="0" borderId="0" xfId="0" applyNumberFormat="1" applyFont="1" applyBorder="1" applyAlignment="1">
      <alignment/>
    </xf>
    <xf numFmtId="0" fontId="0" fillId="0" borderId="0" xfId="0" applyBorder="1" applyAlignment="1">
      <alignment vertical="top"/>
    </xf>
    <xf numFmtId="49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49" fontId="3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vertical="center"/>
    </xf>
    <xf numFmtId="49" fontId="1" fillId="0" borderId="16" xfId="0" applyNumberFormat="1" applyFont="1" applyBorder="1" applyAlignment="1">
      <alignment vertical="center"/>
    </xf>
    <xf numFmtId="49" fontId="1" fillId="0" borderId="6" xfId="0" applyNumberFormat="1" applyFont="1" applyBorder="1" applyAlignment="1">
      <alignment vertical="center"/>
    </xf>
    <xf numFmtId="0" fontId="0" fillId="0" borderId="16" xfId="0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4" fontId="1" fillId="0" borderId="16" xfId="0" applyNumberFormat="1" applyFont="1" applyBorder="1" applyAlignment="1">
      <alignment/>
    </xf>
    <xf numFmtId="49" fontId="3" fillId="0" borderId="16" xfId="0" applyNumberFormat="1" applyFont="1" applyBorder="1" applyAlignment="1">
      <alignment horizontal="center" vertical="center" wrapText="1"/>
    </xf>
    <xf numFmtId="4" fontId="3" fillId="0" borderId="16" xfId="0" applyNumberFormat="1" applyFont="1" applyBorder="1" applyAlignment="1">
      <alignment/>
    </xf>
    <xf numFmtId="0" fontId="1" fillId="0" borderId="16" xfId="0" applyFont="1" applyBorder="1" applyAlignment="1">
      <alignment horizontal="left" wrapText="1" indent="2"/>
    </xf>
    <xf numFmtId="49" fontId="3" fillId="0" borderId="16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4" fontId="1" fillId="0" borderId="0" xfId="0" applyNumberFormat="1" applyFont="1" applyAlignment="1">
      <alignment/>
    </xf>
    <xf numFmtId="0" fontId="5" fillId="0" borderId="0" xfId="0" applyFont="1" applyAlignment="1">
      <alignment horizontal="left" wrapText="1"/>
    </xf>
    <xf numFmtId="0" fontId="16" fillId="0" borderId="0" xfId="54" applyFont="1" applyAlignment="1" applyProtection="1">
      <alignment vertical="top" wrapText="1"/>
      <protection locked="0"/>
    </xf>
    <xf numFmtId="49" fontId="16" fillId="0" borderId="0" xfId="54" applyNumberFormat="1" applyFont="1" applyAlignment="1" applyProtection="1">
      <alignment vertical="top" wrapText="1"/>
      <protection locked="0"/>
    </xf>
    <xf numFmtId="0" fontId="17" fillId="0" borderId="19" xfId="54" applyFont="1" applyBorder="1" applyAlignment="1">
      <alignment horizontal="center" vertical="center" wrapText="1"/>
    </xf>
    <xf numFmtId="0" fontId="19" fillId="0" borderId="20" xfId="0" applyFont="1" applyBorder="1" applyAlignment="1">
      <alignment horizontal="right"/>
    </xf>
    <xf numFmtId="49" fontId="19" fillId="0" borderId="21" xfId="0" applyNumberFormat="1" applyFont="1" applyBorder="1" applyAlignment="1">
      <alignment horizontal="right"/>
    </xf>
    <xf numFmtId="4" fontId="3" fillId="0" borderId="20" xfId="0" applyNumberFormat="1" applyFont="1" applyBorder="1" applyAlignment="1">
      <alignment/>
    </xf>
    <xf numFmtId="0" fontId="20" fillId="0" borderId="16" xfId="0" applyFont="1" applyBorder="1" applyAlignment="1">
      <alignment horizontal="left" vertical="top" wrapText="1"/>
    </xf>
    <xf numFmtId="49" fontId="3" fillId="0" borderId="22" xfId="0" applyNumberFormat="1" applyFont="1" applyBorder="1" applyAlignment="1">
      <alignment horizontal="left" vertical="top" wrapText="1"/>
    </xf>
    <xf numFmtId="49" fontId="3" fillId="0" borderId="23" xfId="0" applyNumberFormat="1" applyFont="1" applyBorder="1" applyAlignment="1">
      <alignment vertical="top"/>
    </xf>
    <xf numFmtId="49" fontId="3" fillId="0" borderId="24" xfId="0" applyNumberFormat="1" applyFont="1" applyBorder="1" applyAlignment="1">
      <alignment vertical="top"/>
    </xf>
    <xf numFmtId="4" fontId="3" fillId="0" borderId="16" xfId="0" applyNumberFormat="1" applyFont="1" applyBorder="1" applyAlignment="1">
      <alignment vertical="top"/>
    </xf>
    <xf numFmtId="0" fontId="12" fillId="0" borderId="16" xfId="0" applyFont="1" applyBorder="1" applyAlignment="1">
      <alignment horizontal="left" vertical="top" wrapText="1"/>
    </xf>
    <xf numFmtId="49" fontId="1" fillId="0" borderId="22" xfId="0" applyNumberFormat="1" applyFont="1" applyBorder="1" applyAlignment="1">
      <alignment horizontal="left" vertical="top" wrapText="1"/>
    </xf>
    <xf numFmtId="49" fontId="1" fillId="0" borderId="23" xfId="0" applyNumberFormat="1" applyFont="1" applyBorder="1" applyAlignment="1">
      <alignment vertical="top"/>
    </xf>
    <xf numFmtId="49" fontId="1" fillId="0" borderId="24" xfId="0" applyNumberFormat="1" applyFont="1" applyBorder="1" applyAlignment="1">
      <alignment vertical="top"/>
    </xf>
    <xf numFmtId="4" fontId="1" fillId="0" borderId="16" xfId="0" applyNumberFormat="1" applyFont="1" applyBorder="1" applyAlignment="1">
      <alignment vertical="top"/>
    </xf>
    <xf numFmtId="0" fontId="12" fillId="0" borderId="25" xfId="0" applyFont="1" applyBorder="1" applyAlignment="1">
      <alignment horizontal="left" vertical="top" wrapText="1"/>
    </xf>
    <xf numFmtId="49" fontId="1" fillId="0" borderId="0" xfId="0" applyNumberFormat="1" applyFont="1" applyAlignment="1">
      <alignment horizontal="left" vertical="top" wrapText="1"/>
    </xf>
    <xf numFmtId="49" fontId="1" fillId="0" borderId="0" xfId="0" applyNumberFormat="1" applyFont="1" applyAlignment="1">
      <alignment vertical="top"/>
    </xf>
    <xf numFmtId="49" fontId="1" fillId="0" borderId="26" xfId="0" applyNumberFormat="1" applyFont="1" applyBorder="1" applyAlignment="1">
      <alignment vertical="top"/>
    </xf>
    <xf numFmtId="49" fontId="1" fillId="0" borderId="27" xfId="0" applyNumberFormat="1" applyFont="1" applyBorder="1" applyAlignment="1">
      <alignment horizontal="left" vertical="top" wrapText="1"/>
    </xf>
    <xf numFmtId="49" fontId="1" fillId="0" borderId="27" xfId="0" applyNumberFormat="1" applyFont="1" applyBorder="1" applyAlignment="1">
      <alignment vertical="top"/>
    </xf>
    <xf numFmtId="49" fontId="1" fillId="0" borderId="28" xfId="0" applyNumberFormat="1" applyFont="1" applyBorder="1" applyAlignment="1">
      <alignment vertical="top"/>
    </xf>
    <xf numFmtId="0" fontId="19" fillId="0" borderId="0" xfId="0" applyFont="1" applyAlignment="1">
      <alignment horizontal="left" vertical="top" wrapText="1"/>
    </xf>
    <xf numFmtId="49" fontId="3" fillId="0" borderId="0" xfId="0" applyNumberFormat="1" applyFont="1" applyAlignment="1">
      <alignment horizontal="left" vertical="top" wrapText="1"/>
    </xf>
    <xf numFmtId="49" fontId="3" fillId="0" borderId="0" xfId="0" applyNumberFormat="1" applyFont="1" applyAlignment="1">
      <alignment vertical="top"/>
    </xf>
    <xf numFmtId="4" fontId="3" fillId="0" borderId="0" xfId="0" applyNumberFormat="1" applyFont="1" applyAlignment="1">
      <alignment vertical="top"/>
    </xf>
    <xf numFmtId="0" fontId="4" fillId="0" borderId="0" xfId="0" applyFont="1" applyAlignment="1">
      <alignment horizontal="left" vertical="top" wrapText="1"/>
    </xf>
    <xf numFmtId="4" fontId="1" fillId="0" borderId="0" xfId="0" applyNumberFormat="1" applyFont="1" applyAlignment="1">
      <alignment vertical="top"/>
    </xf>
    <xf numFmtId="0" fontId="11" fillId="0" borderId="29" xfId="54" applyFont="1" applyBorder="1" applyAlignment="1" applyProtection="1">
      <alignment horizontal="center" vertical="center" wrapText="1"/>
      <protection locked="0"/>
    </xf>
    <xf numFmtId="0" fontId="18" fillId="0" borderId="30" xfId="54" applyFont="1" applyBorder="1" applyAlignment="1" applyProtection="1">
      <alignment horizontal="center" vertical="center"/>
      <protection locked="0"/>
    </xf>
    <xf numFmtId="3" fontId="1" fillId="30" borderId="31" xfId="0" applyNumberFormat="1" applyFont="1" applyFill="1" applyBorder="1" applyAlignment="1">
      <alignment horizontal="center" vertical="center" wrapText="1"/>
    </xf>
    <xf numFmtId="4" fontId="1" fillId="0" borderId="16" xfId="0" applyNumberFormat="1" applyFont="1" applyBorder="1" applyAlignment="1">
      <alignment horizontal="right" vertical="top"/>
    </xf>
    <xf numFmtId="0" fontId="1" fillId="0" borderId="16" xfId="0" applyFont="1" applyBorder="1" applyAlignment="1">
      <alignment horizontal="right" vertical="top"/>
    </xf>
    <xf numFmtId="49" fontId="3" fillId="0" borderId="0" xfId="0" applyNumberFormat="1" applyFont="1" applyAlignment="1">
      <alignment horizontal="left"/>
    </xf>
    <xf numFmtId="49" fontId="3" fillId="0" borderId="0" xfId="0" applyNumberFormat="1" applyFont="1" applyFill="1" applyAlignment="1">
      <alignment horizontal="left"/>
    </xf>
    <xf numFmtId="3" fontId="3" fillId="0" borderId="0" xfId="0" applyNumberFormat="1" applyFont="1" applyFill="1" applyAlignment="1">
      <alignment horizontal="left"/>
    </xf>
    <xf numFmtId="0" fontId="4" fillId="0" borderId="0" xfId="0" applyFont="1" applyAlignment="1">
      <alignment horizontal="right"/>
    </xf>
    <xf numFmtId="0" fontId="14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1" fillId="0" borderId="32" xfId="0" applyFont="1" applyBorder="1" applyAlignment="1">
      <alignment horizontal="center" vertical="center" wrapText="1"/>
    </xf>
    <xf numFmtId="49" fontId="1" fillId="0" borderId="33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1" fillId="0" borderId="16" xfId="0" applyNumberFormat="1" applyFont="1" applyBorder="1" applyAlignment="1">
      <alignment horizontal="right"/>
    </xf>
    <xf numFmtId="0" fontId="1" fillId="0" borderId="23" xfId="0" applyFont="1" applyBorder="1" applyAlignment="1">
      <alignment horizontal="left" wrapText="1" indent="4"/>
    </xf>
    <xf numFmtId="3" fontId="1" fillId="0" borderId="16" xfId="0" applyNumberFormat="1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4" fontId="3" fillId="0" borderId="16" xfId="0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left" wrapText="1" indent="1"/>
    </xf>
    <xf numFmtId="0" fontId="1" fillId="0" borderId="34" xfId="0" applyFont="1" applyBorder="1" applyAlignment="1">
      <alignment horizontal="left" wrapText="1" indent="2"/>
    </xf>
    <xf numFmtId="0" fontId="1" fillId="0" borderId="34" xfId="0" applyFont="1" applyBorder="1" applyAlignment="1">
      <alignment horizontal="left" wrapText="1" indent="3"/>
    </xf>
    <xf numFmtId="0" fontId="1" fillId="0" borderId="34" xfId="0" applyFont="1" applyBorder="1" applyAlignment="1">
      <alignment horizontal="left" wrapText="1" indent="4"/>
    </xf>
    <xf numFmtId="0" fontId="1" fillId="0" borderId="35" xfId="0" applyFont="1" applyBorder="1" applyAlignment="1">
      <alignment horizontal="left" wrapText="1" indent="3"/>
    </xf>
    <xf numFmtId="0" fontId="1" fillId="0" borderId="22" xfId="0" applyFont="1" applyBorder="1" applyAlignment="1">
      <alignment horizontal="left" wrapText="1" indent="3"/>
    </xf>
    <xf numFmtId="0" fontId="1" fillId="0" borderId="22" xfId="0" applyFont="1" applyBorder="1" applyAlignment="1">
      <alignment horizontal="left" wrapText="1" indent="4"/>
    </xf>
    <xf numFmtId="0" fontId="3" fillId="0" borderId="22" xfId="0" applyFont="1" applyBorder="1" applyAlignment="1">
      <alignment horizontal="left" wrapText="1" indent="1"/>
    </xf>
    <xf numFmtId="0" fontId="1" fillId="0" borderId="22" xfId="0" applyFont="1" applyBorder="1" applyAlignment="1">
      <alignment horizontal="left" wrapText="1" indent="2"/>
    </xf>
    <xf numFmtId="0" fontId="0" fillId="0" borderId="22" xfId="0" applyBorder="1" applyAlignment="1">
      <alignment horizontal="center" vertical="center" wrapText="1"/>
    </xf>
    <xf numFmtId="0" fontId="1" fillId="0" borderId="22" xfId="0" applyFont="1" applyBorder="1" applyAlignment="1">
      <alignment horizontal="center" wrapText="1"/>
    </xf>
    <xf numFmtId="0" fontId="1" fillId="0" borderId="22" xfId="0" applyFont="1" applyBorder="1" applyAlignment="1">
      <alignment wrapText="1"/>
    </xf>
    <xf numFmtId="0" fontId="1" fillId="0" borderId="3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left" wrapText="1" indent="2"/>
    </xf>
    <xf numFmtId="4" fontId="3" fillId="0" borderId="16" xfId="0" applyNumberFormat="1" applyFont="1" applyBorder="1" applyAlignment="1">
      <alignment horizontal="right" wrapText="1"/>
    </xf>
    <xf numFmtId="0" fontId="4" fillId="0" borderId="31" xfId="0" applyFont="1" applyBorder="1" applyAlignment="1">
      <alignment horizontal="center" vertical="center"/>
    </xf>
    <xf numFmtId="0" fontId="16" fillId="0" borderId="31" xfId="54" applyFont="1" applyBorder="1" applyAlignment="1">
      <alignment horizontal="center" vertical="center" wrapText="1"/>
    </xf>
    <xf numFmtId="2" fontId="1" fillId="0" borderId="16" xfId="0" applyNumberFormat="1" applyFont="1" applyBorder="1" applyAlignment="1">
      <alignment horizontal="right" vertical="top"/>
    </xf>
    <xf numFmtId="4" fontId="1" fillId="0" borderId="16" xfId="0" applyNumberFormat="1" applyFont="1" applyFill="1" applyBorder="1" applyAlignment="1">
      <alignment horizontal="right"/>
    </xf>
    <xf numFmtId="4" fontId="1" fillId="0" borderId="16" xfId="0" applyNumberFormat="1" applyFont="1" applyFill="1" applyBorder="1" applyAlignment="1">
      <alignment/>
    </xf>
    <xf numFmtId="3" fontId="1" fillId="0" borderId="16" xfId="0" applyNumberFormat="1" applyFont="1" applyFill="1" applyBorder="1" applyAlignment="1">
      <alignment horizontal="right"/>
    </xf>
    <xf numFmtId="0" fontId="1" fillId="0" borderId="16" xfId="0" applyFont="1" applyFill="1" applyBorder="1" applyAlignment="1">
      <alignment horizontal="right" vertical="top"/>
    </xf>
    <xf numFmtId="0" fontId="0" fillId="0" borderId="16" xfId="0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right"/>
    </xf>
    <xf numFmtId="2" fontId="1" fillId="0" borderId="16" xfId="0" applyNumberFormat="1" applyFont="1" applyBorder="1" applyAlignment="1">
      <alignment/>
    </xf>
    <xf numFmtId="49" fontId="1" fillId="0" borderId="14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1" fillId="0" borderId="34" xfId="0" applyFont="1" applyFill="1" applyBorder="1" applyAlignment="1">
      <alignment horizontal="left" wrapText="1" indent="3"/>
    </xf>
    <xf numFmtId="0" fontId="1" fillId="0" borderId="34" xfId="0" applyFont="1" applyFill="1" applyBorder="1" applyAlignment="1">
      <alignment horizontal="left" wrapText="1" indent="4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vertical="center"/>
    </xf>
    <xf numFmtId="0" fontId="3" fillId="0" borderId="34" xfId="0" applyFont="1" applyFill="1" applyBorder="1" applyAlignment="1">
      <alignment horizontal="left" wrapText="1" indent="2"/>
    </xf>
    <xf numFmtId="4" fontId="3" fillId="0" borderId="16" xfId="0" applyNumberFormat="1" applyFont="1" applyFill="1" applyBorder="1" applyAlignment="1">
      <alignment/>
    </xf>
    <xf numFmtId="4" fontId="3" fillId="0" borderId="16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49" fontId="3" fillId="0" borderId="22" xfId="0" applyNumberFormat="1" applyFont="1" applyFill="1" applyBorder="1" applyAlignment="1">
      <alignment vertical="center"/>
    </xf>
    <xf numFmtId="49" fontId="3" fillId="0" borderId="24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49" fontId="1" fillId="0" borderId="22" xfId="0" applyNumberFormat="1" applyFont="1" applyBorder="1" applyAlignment="1">
      <alignment vertical="center"/>
    </xf>
    <xf numFmtId="49" fontId="1" fillId="0" borderId="24" xfId="0" applyNumberFormat="1" applyFont="1" applyBorder="1" applyAlignment="1">
      <alignment vertical="center"/>
    </xf>
    <xf numFmtId="0" fontId="16" fillId="0" borderId="30" xfId="54" applyFont="1" applyBorder="1" applyAlignment="1" applyProtection="1">
      <alignment horizontal="center" vertical="center" wrapText="1"/>
      <protection locked="0"/>
    </xf>
    <xf numFmtId="0" fontId="16" fillId="0" borderId="36" xfId="54" applyFont="1" applyBorder="1" applyAlignment="1" applyProtection="1">
      <alignment horizontal="center" vertical="center" wrapText="1"/>
      <protection locked="0"/>
    </xf>
    <xf numFmtId="0" fontId="16" fillId="0" borderId="37" xfId="54" applyFont="1" applyBorder="1" applyAlignment="1" applyProtection="1">
      <alignment horizontal="center" vertical="center" wrapText="1"/>
      <protection locked="0"/>
    </xf>
    <xf numFmtId="0" fontId="16" fillId="0" borderId="0" xfId="54" applyFont="1" applyAlignment="1" applyProtection="1">
      <alignment horizontal="left" vertical="top" wrapText="1"/>
      <protection locked="0"/>
    </xf>
    <xf numFmtId="0" fontId="16" fillId="0" borderId="38" xfId="54" applyFont="1" applyBorder="1" applyAlignment="1">
      <alignment horizontal="right"/>
    </xf>
    <xf numFmtId="0" fontId="17" fillId="0" borderId="30" xfId="54" applyFont="1" applyBorder="1" applyAlignment="1" applyProtection="1">
      <alignment horizontal="center" vertical="center" wrapText="1"/>
      <protection locked="0"/>
    </xf>
    <xf numFmtId="0" fontId="17" fillId="0" borderId="36" xfId="54" applyFont="1" applyBorder="1" applyAlignment="1" applyProtection="1">
      <alignment horizontal="center" vertical="center" wrapText="1"/>
      <protection locked="0"/>
    </xf>
    <xf numFmtId="0" fontId="17" fillId="0" borderId="37" xfId="54" applyFont="1" applyBorder="1" applyAlignment="1" applyProtection="1">
      <alignment horizontal="center" vertical="center" wrapText="1"/>
      <protection locked="0"/>
    </xf>
    <xf numFmtId="0" fontId="11" fillId="0" borderId="16" xfId="54" applyFont="1" applyBorder="1" applyAlignment="1" applyProtection="1">
      <alignment horizontal="center" vertical="center" wrapText="1"/>
      <protection locked="0"/>
    </xf>
    <xf numFmtId="0" fontId="1" fillId="0" borderId="32" xfId="0" applyFont="1" applyBorder="1" applyAlignment="1">
      <alignment horizontal="center" vertical="top" wrapText="1"/>
    </xf>
    <xf numFmtId="49" fontId="1" fillId="0" borderId="32" xfId="0" applyNumberFormat="1" applyFont="1" applyBorder="1" applyAlignment="1">
      <alignment horizontal="center" vertical="top" wrapText="1"/>
    </xf>
    <xf numFmtId="0" fontId="11" fillId="0" borderId="32" xfId="54" applyFont="1" applyBorder="1" applyAlignment="1" applyProtection="1">
      <alignment horizontal="center" vertical="top" wrapText="1"/>
      <protection locked="0"/>
    </xf>
    <xf numFmtId="0" fontId="1" fillId="0" borderId="16" xfId="0" applyFont="1" applyBorder="1" applyAlignment="1">
      <alignment horizontal="center" vertical="top" wrapText="1"/>
    </xf>
    <xf numFmtId="49" fontId="1" fillId="0" borderId="16" xfId="0" applyNumberFormat="1" applyFont="1" applyBorder="1" applyAlignment="1">
      <alignment horizontal="center" vertical="top" wrapText="1"/>
    </xf>
    <xf numFmtId="0" fontId="11" fillId="0" borderId="16" xfId="54" applyFont="1" applyFill="1" applyBorder="1" applyAlignment="1" applyProtection="1">
      <alignment horizontal="center" vertical="center" wrapText="1"/>
      <protection locked="0"/>
    </xf>
    <xf numFmtId="0" fontId="1" fillId="0" borderId="22" xfId="0" applyFont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49" fontId="1" fillId="0" borderId="6" xfId="0" applyNumberFormat="1" applyFont="1" applyBorder="1" applyAlignment="1">
      <alignment horizontal="center" vertical="top" wrapText="1"/>
    </xf>
    <xf numFmtId="49" fontId="1" fillId="0" borderId="25" xfId="0" applyNumberFormat="1" applyFont="1" applyBorder="1" applyAlignment="1">
      <alignment horizontal="center" vertical="top" wrapText="1"/>
    </xf>
    <xf numFmtId="49" fontId="1" fillId="0" borderId="39" xfId="0" applyNumberFormat="1" applyFont="1" applyBorder="1" applyAlignment="1">
      <alignment horizontal="center" vertical="top" wrapText="1"/>
    </xf>
    <xf numFmtId="49" fontId="1" fillId="0" borderId="19" xfId="0" applyNumberFormat="1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42" xfId="0" applyNumberFormat="1" applyFont="1" applyBorder="1" applyAlignment="1">
      <alignment horizontal="center" vertical="center" wrapText="1"/>
    </xf>
    <xf numFmtId="49" fontId="1" fillId="0" borderId="43" xfId="0" applyNumberFormat="1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1" fillId="0" borderId="49" xfId="54" applyFont="1" applyBorder="1" applyAlignment="1" applyProtection="1">
      <alignment horizontal="center" vertical="center" wrapText="1"/>
      <protection locked="0"/>
    </xf>
    <xf numFmtId="0" fontId="11" fillId="0" borderId="50" xfId="54" applyFont="1" applyBorder="1" applyAlignment="1" applyProtection="1">
      <alignment horizontal="center" vertical="center" wrapText="1"/>
      <protection locked="0"/>
    </xf>
    <xf numFmtId="0" fontId="11" fillId="0" borderId="51" xfId="54" applyFont="1" applyBorder="1" applyAlignment="1" applyProtection="1">
      <alignment horizontal="center" vertical="center" wrapText="1"/>
      <protection locked="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Г1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zoomScalePageLayoutView="0" workbookViewId="0" topLeftCell="A2">
      <selection activeCell="A3" sqref="A3:I3"/>
    </sheetView>
  </sheetViews>
  <sheetFormatPr defaultColWidth="9.00390625" defaultRowHeight="12.75"/>
  <cols>
    <col min="1" max="1" width="38.875" style="1" customWidth="1"/>
    <col min="2" max="2" width="3.75390625" style="8" customWidth="1"/>
    <col min="3" max="3" width="2.125" style="1" customWidth="1"/>
    <col min="4" max="4" width="2.375" style="1" customWidth="1"/>
    <col min="5" max="5" width="2.25390625" style="1" customWidth="1"/>
    <col min="6" max="6" width="3.625" style="1" customWidth="1"/>
    <col min="7" max="7" width="2.375" style="1" customWidth="1"/>
    <col min="8" max="8" width="4.00390625" style="1" customWidth="1"/>
    <col min="9" max="9" width="3.625" style="1" customWidth="1"/>
    <col min="10" max="10" width="12.375" style="1" customWidth="1"/>
    <col min="11" max="11" width="12.00390625" style="1" customWidth="1"/>
    <col min="12" max="12" width="12.125" style="1" customWidth="1"/>
    <col min="13" max="16384" width="9.125" style="1" customWidth="1"/>
  </cols>
  <sheetData>
    <row r="1" spans="1:10" ht="11.25" customHeight="1" hidden="1">
      <c r="A1" s="36"/>
      <c r="B1" s="37"/>
      <c r="C1" s="36"/>
      <c r="D1" s="36"/>
      <c r="E1" s="36"/>
      <c r="F1" s="36"/>
      <c r="G1" s="36"/>
      <c r="H1" s="136"/>
      <c r="I1" s="136"/>
      <c r="J1" s="136"/>
    </row>
    <row r="2" spans="1:14" ht="15" customHeight="1">
      <c r="A2" s="70" t="s">
        <v>441</v>
      </c>
      <c r="B2" s="70"/>
      <c r="C2" s="70"/>
      <c r="D2" s="71"/>
      <c r="E2" s="71"/>
      <c r="F2" s="71"/>
      <c r="G2" s="70"/>
      <c r="H2" s="72"/>
      <c r="I2" s="70"/>
      <c r="J2" s="70"/>
      <c r="K2" s="70"/>
      <c r="L2" s="71"/>
      <c r="M2" s="71"/>
      <c r="N2" s="71"/>
    </row>
    <row r="3" spans="1:12" ht="13.5" customHeight="1" thickBot="1">
      <c r="A3" s="137"/>
      <c r="B3" s="137"/>
      <c r="C3" s="137"/>
      <c r="D3" s="137"/>
      <c r="E3" s="137"/>
      <c r="F3" s="137"/>
      <c r="G3" s="137"/>
      <c r="H3" s="137"/>
      <c r="I3" s="137"/>
      <c r="L3" s="73" t="s">
        <v>13</v>
      </c>
    </row>
    <row r="4" spans="1:12" ht="60" customHeight="1" thickBot="1">
      <c r="A4" s="38" t="s">
        <v>18</v>
      </c>
      <c r="B4" s="138" t="s">
        <v>19</v>
      </c>
      <c r="C4" s="139"/>
      <c r="D4" s="139"/>
      <c r="E4" s="139"/>
      <c r="F4" s="139"/>
      <c r="G4" s="139"/>
      <c r="H4" s="139"/>
      <c r="I4" s="140"/>
      <c r="J4" s="65" t="s">
        <v>402</v>
      </c>
      <c r="K4" s="67" t="s">
        <v>423</v>
      </c>
      <c r="L4" s="67" t="s">
        <v>12</v>
      </c>
    </row>
    <row r="5" spans="1:12" ht="15.75" customHeight="1" thickBot="1">
      <c r="A5" s="108">
        <v>1</v>
      </c>
      <c r="B5" s="133">
        <v>2</v>
      </c>
      <c r="C5" s="134"/>
      <c r="D5" s="134"/>
      <c r="E5" s="134"/>
      <c r="F5" s="134"/>
      <c r="G5" s="134"/>
      <c r="H5" s="134"/>
      <c r="I5" s="135"/>
      <c r="J5" s="66">
        <v>3</v>
      </c>
      <c r="K5" s="107">
        <v>4</v>
      </c>
      <c r="L5" s="107">
        <v>5</v>
      </c>
    </row>
    <row r="6" spans="1:12" s="16" customFormat="1" ht="12.75">
      <c r="A6" s="39" t="s">
        <v>255</v>
      </c>
      <c r="B6" s="40"/>
      <c r="C6" s="87"/>
      <c r="D6" s="87"/>
      <c r="E6" s="87"/>
      <c r="F6" s="87"/>
      <c r="G6" s="87"/>
      <c r="H6" s="87"/>
      <c r="I6" s="88"/>
      <c r="J6" s="41">
        <f>J7+J53+J72</f>
        <v>40335521.5</v>
      </c>
      <c r="K6" s="41">
        <f>K7+K53+K72</f>
        <v>11571872.33</v>
      </c>
      <c r="L6" s="89">
        <f>K6+J6</f>
        <v>51907393.83</v>
      </c>
    </row>
    <row r="7" spans="1:12" s="16" customFormat="1" ht="25.5">
      <c r="A7" s="42" t="s">
        <v>20</v>
      </c>
      <c r="B7" s="43" t="s">
        <v>21</v>
      </c>
      <c r="C7" s="44" t="s">
        <v>257</v>
      </c>
      <c r="D7" s="44" t="s">
        <v>214</v>
      </c>
      <c r="E7" s="44" t="s">
        <v>214</v>
      </c>
      <c r="F7" s="44" t="s">
        <v>21</v>
      </c>
      <c r="G7" s="44" t="s">
        <v>214</v>
      </c>
      <c r="H7" s="44" t="s">
        <v>22</v>
      </c>
      <c r="I7" s="45" t="s">
        <v>21</v>
      </c>
      <c r="J7" s="46">
        <f>J8+J16+J21+J27+J29+J34+J42+J46+J40+J51</f>
        <v>20700446</v>
      </c>
      <c r="K7" s="46">
        <f>K8+K16+K21+K27+K29+K34+K42+K46+K40+K51</f>
        <v>1678186.33</v>
      </c>
      <c r="L7" s="89">
        <f>K7+J7</f>
        <v>22378632.33</v>
      </c>
    </row>
    <row r="8" spans="1:12" ht="14.25" customHeight="1">
      <c r="A8" s="47" t="s">
        <v>23</v>
      </c>
      <c r="B8" s="48">
        <v>182</v>
      </c>
      <c r="C8" s="49" t="s">
        <v>257</v>
      </c>
      <c r="D8" s="49" t="s">
        <v>215</v>
      </c>
      <c r="E8" s="49" t="s">
        <v>214</v>
      </c>
      <c r="F8" s="49" t="s">
        <v>21</v>
      </c>
      <c r="G8" s="49" t="s">
        <v>214</v>
      </c>
      <c r="H8" s="49" t="s">
        <v>22</v>
      </c>
      <c r="I8" s="50" t="s">
        <v>24</v>
      </c>
      <c r="J8" s="51">
        <f>J9</f>
        <v>4186000</v>
      </c>
      <c r="K8" s="51">
        <f>K9</f>
        <v>0</v>
      </c>
      <c r="L8" s="68">
        <f>K8+J8</f>
        <v>4186000</v>
      </c>
    </row>
    <row r="9" spans="1:12" ht="13.5" customHeight="1">
      <c r="A9" s="47" t="s">
        <v>25</v>
      </c>
      <c r="B9" s="48">
        <v>182</v>
      </c>
      <c r="C9" s="49" t="s">
        <v>257</v>
      </c>
      <c r="D9" s="49" t="s">
        <v>215</v>
      </c>
      <c r="E9" s="49" t="s">
        <v>213</v>
      </c>
      <c r="F9" s="49" t="s">
        <v>21</v>
      </c>
      <c r="G9" s="49" t="s">
        <v>214</v>
      </c>
      <c r="H9" s="49" t="s">
        <v>22</v>
      </c>
      <c r="I9" s="50" t="s">
        <v>24</v>
      </c>
      <c r="J9" s="51">
        <f>J10+J11+J12+J13+J15+J14</f>
        <v>4186000</v>
      </c>
      <c r="K9" s="51">
        <f>K10+K11+K12+K13+K15+K14</f>
        <v>0</v>
      </c>
      <c r="L9" s="68">
        <f aca="true" t="shared" si="0" ref="L9:L71">K9+J9</f>
        <v>4186000</v>
      </c>
    </row>
    <row r="10" spans="1:12" ht="61.5" customHeight="1">
      <c r="A10" s="47" t="s">
        <v>26</v>
      </c>
      <c r="B10" s="48">
        <v>182</v>
      </c>
      <c r="C10" s="49" t="s">
        <v>257</v>
      </c>
      <c r="D10" s="49" t="s">
        <v>215</v>
      </c>
      <c r="E10" s="49" t="s">
        <v>213</v>
      </c>
      <c r="F10" s="49" t="s">
        <v>27</v>
      </c>
      <c r="G10" s="49" t="s">
        <v>215</v>
      </c>
      <c r="H10" s="49" t="s">
        <v>22</v>
      </c>
      <c r="I10" s="50" t="s">
        <v>24</v>
      </c>
      <c r="J10" s="51">
        <v>21000</v>
      </c>
      <c r="K10" s="68">
        <v>0</v>
      </c>
      <c r="L10" s="68">
        <f t="shared" si="0"/>
        <v>21000</v>
      </c>
    </row>
    <row r="11" spans="1:12" ht="96" customHeight="1">
      <c r="A11" s="47" t="s">
        <v>28</v>
      </c>
      <c r="B11" s="48">
        <v>182</v>
      </c>
      <c r="C11" s="49" t="s">
        <v>257</v>
      </c>
      <c r="D11" s="49" t="s">
        <v>215</v>
      </c>
      <c r="E11" s="49" t="s">
        <v>213</v>
      </c>
      <c r="F11" s="49" t="s">
        <v>29</v>
      </c>
      <c r="G11" s="49" t="s">
        <v>215</v>
      </c>
      <c r="H11" s="49" t="s">
        <v>22</v>
      </c>
      <c r="I11" s="50" t="s">
        <v>24</v>
      </c>
      <c r="J11" s="51">
        <v>3850000</v>
      </c>
      <c r="K11" s="109">
        <v>0</v>
      </c>
      <c r="L11" s="68">
        <f t="shared" si="0"/>
        <v>3850000</v>
      </c>
    </row>
    <row r="12" spans="1:12" ht="97.5" customHeight="1">
      <c r="A12" s="47" t="s">
        <v>30</v>
      </c>
      <c r="B12" s="48">
        <v>182</v>
      </c>
      <c r="C12" s="49" t="s">
        <v>257</v>
      </c>
      <c r="D12" s="49" t="s">
        <v>215</v>
      </c>
      <c r="E12" s="49" t="s">
        <v>213</v>
      </c>
      <c r="F12" s="49" t="s">
        <v>31</v>
      </c>
      <c r="G12" s="49" t="s">
        <v>215</v>
      </c>
      <c r="H12" s="49" t="s">
        <v>22</v>
      </c>
      <c r="I12" s="50" t="s">
        <v>24</v>
      </c>
      <c r="J12" s="51">
        <v>25000</v>
      </c>
      <c r="K12" s="109">
        <v>0</v>
      </c>
      <c r="L12" s="68">
        <f t="shared" si="0"/>
        <v>25000</v>
      </c>
    </row>
    <row r="13" spans="1:12" ht="37.5" customHeight="1">
      <c r="A13" s="47" t="s">
        <v>32</v>
      </c>
      <c r="B13" s="48">
        <v>182</v>
      </c>
      <c r="C13" s="49" t="s">
        <v>257</v>
      </c>
      <c r="D13" s="49" t="s">
        <v>215</v>
      </c>
      <c r="E13" s="49" t="s">
        <v>213</v>
      </c>
      <c r="F13" s="49" t="s">
        <v>33</v>
      </c>
      <c r="G13" s="49" t="s">
        <v>215</v>
      </c>
      <c r="H13" s="49" t="s">
        <v>22</v>
      </c>
      <c r="I13" s="50" t="s">
        <v>24</v>
      </c>
      <c r="J13" s="51">
        <v>290000</v>
      </c>
      <c r="K13" s="109">
        <v>0</v>
      </c>
      <c r="L13" s="68">
        <f t="shared" si="0"/>
        <v>290000</v>
      </c>
    </row>
    <row r="14" spans="1:12" ht="36" customHeight="1" hidden="1">
      <c r="A14" s="47" t="s">
        <v>34</v>
      </c>
      <c r="B14" s="48">
        <v>182</v>
      </c>
      <c r="C14" s="49" t="s">
        <v>257</v>
      </c>
      <c r="D14" s="49" t="s">
        <v>215</v>
      </c>
      <c r="E14" s="49" t="s">
        <v>213</v>
      </c>
      <c r="F14" s="49" t="s">
        <v>17</v>
      </c>
      <c r="G14" s="49" t="s">
        <v>215</v>
      </c>
      <c r="H14" s="49" t="s">
        <v>22</v>
      </c>
      <c r="I14" s="50" t="s">
        <v>24</v>
      </c>
      <c r="J14" s="51">
        <v>0</v>
      </c>
      <c r="K14" s="69"/>
      <c r="L14" s="68">
        <f t="shared" si="0"/>
        <v>0</v>
      </c>
    </row>
    <row r="15" spans="1:12" ht="68.25" customHeight="1" hidden="1">
      <c r="A15" s="47" t="s">
        <v>35</v>
      </c>
      <c r="B15" s="48">
        <v>182</v>
      </c>
      <c r="C15" s="49" t="s">
        <v>257</v>
      </c>
      <c r="D15" s="49" t="s">
        <v>215</v>
      </c>
      <c r="E15" s="49" t="s">
        <v>213</v>
      </c>
      <c r="F15" s="49" t="s">
        <v>36</v>
      </c>
      <c r="G15" s="49" t="s">
        <v>215</v>
      </c>
      <c r="H15" s="49" t="s">
        <v>22</v>
      </c>
      <c r="I15" s="50" t="s">
        <v>24</v>
      </c>
      <c r="J15" s="51">
        <v>0</v>
      </c>
      <c r="K15" s="69"/>
      <c r="L15" s="68">
        <f t="shared" si="0"/>
        <v>0</v>
      </c>
    </row>
    <row r="16" spans="1:12" ht="13.5" customHeight="1">
      <c r="A16" s="47" t="s">
        <v>37</v>
      </c>
      <c r="B16" s="48">
        <v>182</v>
      </c>
      <c r="C16" s="49" t="s">
        <v>257</v>
      </c>
      <c r="D16" s="49" t="s">
        <v>235</v>
      </c>
      <c r="E16" s="49" t="s">
        <v>214</v>
      </c>
      <c r="F16" s="49" t="s">
        <v>21</v>
      </c>
      <c r="G16" s="49" t="s">
        <v>214</v>
      </c>
      <c r="H16" s="49" t="s">
        <v>22</v>
      </c>
      <c r="I16" s="50" t="s">
        <v>24</v>
      </c>
      <c r="J16" s="51">
        <f>J17+J20</f>
        <v>4864386</v>
      </c>
      <c r="K16" s="51">
        <f>K17+K20</f>
        <v>1000000</v>
      </c>
      <c r="L16" s="68">
        <f t="shared" si="0"/>
        <v>5864386</v>
      </c>
    </row>
    <row r="17" spans="1:12" ht="25.5" customHeight="1">
      <c r="A17" s="47" t="s">
        <v>38</v>
      </c>
      <c r="B17" s="48">
        <v>182</v>
      </c>
      <c r="C17" s="49" t="s">
        <v>257</v>
      </c>
      <c r="D17" s="49" t="s">
        <v>235</v>
      </c>
      <c r="E17" s="49" t="s">
        <v>215</v>
      </c>
      <c r="F17" s="49" t="s">
        <v>21</v>
      </c>
      <c r="G17" s="49" t="s">
        <v>214</v>
      </c>
      <c r="H17" s="49" t="s">
        <v>22</v>
      </c>
      <c r="I17" s="50" t="s">
        <v>24</v>
      </c>
      <c r="J17" s="51">
        <f>J18+J19</f>
        <v>4860386</v>
      </c>
      <c r="K17" s="51">
        <f>K18+K19</f>
        <v>1000000</v>
      </c>
      <c r="L17" s="68">
        <f t="shared" si="0"/>
        <v>5860386</v>
      </c>
    </row>
    <row r="18" spans="1:12" ht="37.5" customHeight="1">
      <c r="A18" s="47" t="s">
        <v>39</v>
      </c>
      <c r="B18" s="48">
        <v>182</v>
      </c>
      <c r="C18" s="49" t="s">
        <v>257</v>
      </c>
      <c r="D18" s="49" t="s">
        <v>235</v>
      </c>
      <c r="E18" s="49" t="s">
        <v>215</v>
      </c>
      <c r="F18" s="49" t="s">
        <v>46</v>
      </c>
      <c r="G18" s="49" t="s">
        <v>215</v>
      </c>
      <c r="H18" s="49" t="s">
        <v>22</v>
      </c>
      <c r="I18" s="50" t="s">
        <v>24</v>
      </c>
      <c r="J18" s="51">
        <v>3060386</v>
      </c>
      <c r="K18" s="68">
        <v>1000000</v>
      </c>
      <c r="L18" s="68">
        <f t="shared" si="0"/>
        <v>4060386</v>
      </c>
    </row>
    <row r="19" spans="1:12" ht="37.5" customHeight="1">
      <c r="A19" s="47" t="s">
        <v>40</v>
      </c>
      <c r="B19" s="48">
        <v>182</v>
      </c>
      <c r="C19" s="49" t="s">
        <v>257</v>
      </c>
      <c r="D19" s="49" t="s">
        <v>235</v>
      </c>
      <c r="E19" s="49" t="s">
        <v>215</v>
      </c>
      <c r="F19" s="49" t="s">
        <v>41</v>
      </c>
      <c r="G19" s="49" t="s">
        <v>215</v>
      </c>
      <c r="H19" s="49" t="s">
        <v>22</v>
      </c>
      <c r="I19" s="50" t="s">
        <v>24</v>
      </c>
      <c r="J19" s="51">
        <v>1800000</v>
      </c>
      <c r="K19" s="68">
        <v>0</v>
      </c>
      <c r="L19" s="68">
        <f t="shared" si="0"/>
        <v>1800000</v>
      </c>
    </row>
    <row r="20" spans="1:12" ht="15" customHeight="1">
      <c r="A20" s="47" t="s">
        <v>42</v>
      </c>
      <c r="B20" s="48">
        <v>182</v>
      </c>
      <c r="C20" s="49" t="s">
        <v>257</v>
      </c>
      <c r="D20" s="49" t="s">
        <v>235</v>
      </c>
      <c r="E20" s="49" t="s">
        <v>216</v>
      </c>
      <c r="F20" s="49" t="s">
        <v>21</v>
      </c>
      <c r="G20" s="49" t="s">
        <v>215</v>
      </c>
      <c r="H20" s="49" t="s">
        <v>22</v>
      </c>
      <c r="I20" s="50" t="s">
        <v>24</v>
      </c>
      <c r="J20" s="51">
        <v>4000</v>
      </c>
      <c r="K20" s="109">
        <v>0</v>
      </c>
      <c r="L20" s="68">
        <f t="shared" si="0"/>
        <v>4000</v>
      </c>
    </row>
    <row r="21" spans="1:12" ht="13.5" customHeight="1">
      <c r="A21" s="47" t="s">
        <v>43</v>
      </c>
      <c r="B21" s="48">
        <v>182</v>
      </c>
      <c r="C21" s="49" t="s">
        <v>257</v>
      </c>
      <c r="D21" s="49" t="s">
        <v>217</v>
      </c>
      <c r="E21" s="49" t="s">
        <v>214</v>
      </c>
      <c r="F21" s="49" t="s">
        <v>21</v>
      </c>
      <c r="G21" s="49" t="s">
        <v>214</v>
      </c>
      <c r="H21" s="49" t="s">
        <v>22</v>
      </c>
      <c r="I21" s="50" t="s">
        <v>24</v>
      </c>
      <c r="J21" s="51">
        <f>J22+J24+J23</f>
        <v>6200000</v>
      </c>
      <c r="K21" s="51">
        <f>K22+K24+K23</f>
        <v>215000</v>
      </c>
      <c r="L21" s="68">
        <f t="shared" si="0"/>
        <v>6415000</v>
      </c>
    </row>
    <row r="22" spans="1:12" ht="24.75" customHeight="1">
      <c r="A22" s="47" t="s">
        <v>44</v>
      </c>
      <c r="B22" s="48">
        <v>182</v>
      </c>
      <c r="C22" s="49" t="s">
        <v>257</v>
      </c>
      <c r="D22" s="49" t="s">
        <v>217</v>
      </c>
      <c r="E22" s="49" t="s">
        <v>215</v>
      </c>
      <c r="F22" s="49" t="s">
        <v>33</v>
      </c>
      <c r="G22" s="49" t="s">
        <v>234</v>
      </c>
      <c r="H22" s="49" t="s">
        <v>22</v>
      </c>
      <c r="I22" s="50" t="s">
        <v>24</v>
      </c>
      <c r="J22" s="51">
        <v>10000</v>
      </c>
      <c r="K22" s="109">
        <v>0</v>
      </c>
      <c r="L22" s="68">
        <f t="shared" si="0"/>
        <v>10000</v>
      </c>
    </row>
    <row r="23" spans="1:12" ht="15" customHeight="1">
      <c r="A23" s="47" t="s">
        <v>45</v>
      </c>
      <c r="B23" s="48">
        <v>182</v>
      </c>
      <c r="C23" s="49" t="s">
        <v>257</v>
      </c>
      <c r="D23" s="49" t="s">
        <v>217</v>
      </c>
      <c r="E23" s="49" t="s">
        <v>259</v>
      </c>
      <c r="F23" s="49" t="s">
        <v>46</v>
      </c>
      <c r="G23" s="49" t="s">
        <v>213</v>
      </c>
      <c r="H23" s="49" t="s">
        <v>22</v>
      </c>
      <c r="I23" s="50" t="s">
        <v>24</v>
      </c>
      <c r="J23" s="51">
        <v>1500000</v>
      </c>
      <c r="K23" s="68">
        <v>215000</v>
      </c>
      <c r="L23" s="68">
        <f t="shared" si="0"/>
        <v>1715000</v>
      </c>
    </row>
    <row r="24" spans="1:12" ht="23.25" customHeight="1">
      <c r="A24" s="47" t="s">
        <v>47</v>
      </c>
      <c r="B24" s="48">
        <v>182</v>
      </c>
      <c r="C24" s="49" t="s">
        <v>257</v>
      </c>
      <c r="D24" s="49" t="s">
        <v>217</v>
      </c>
      <c r="E24" s="49" t="s">
        <v>217</v>
      </c>
      <c r="F24" s="49" t="s">
        <v>21</v>
      </c>
      <c r="G24" s="49" t="s">
        <v>234</v>
      </c>
      <c r="H24" s="49" t="s">
        <v>22</v>
      </c>
      <c r="I24" s="50" t="s">
        <v>24</v>
      </c>
      <c r="J24" s="51">
        <f>J25+J26</f>
        <v>4690000</v>
      </c>
      <c r="K24" s="51">
        <f>K25+K26</f>
        <v>0</v>
      </c>
      <c r="L24" s="68">
        <f t="shared" si="0"/>
        <v>4690000</v>
      </c>
    </row>
    <row r="25" spans="1:12" ht="36" customHeight="1">
      <c r="A25" s="47" t="s">
        <v>48</v>
      </c>
      <c r="B25" s="48">
        <v>182</v>
      </c>
      <c r="C25" s="49" t="s">
        <v>257</v>
      </c>
      <c r="D25" s="49" t="s">
        <v>217</v>
      </c>
      <c r="E25" s="49" t="s">
        <v>217</v>
      </c>
      <c r="F25" s="49" t="s">
        <v>258</v>
      </c>
      <c r="G25" s="49" t="s">
        <v>234</v>
      </c>
      <c r="H25" s="49" t="s">
        <v>22</v>
      </c>
      <c r="I25" s="50" t="s">
        <v>24</v>
      </c>
      <c r="J25" s="51">
        <v>600000</v>
      </c>
      <c r="K25" s="68">
        <v>0</v>
      </c>
      <c r="L25" s="68">
        <f t="shared" si="0"/>
        <v>600000</v>
      </c>
    </row>
    <row r="26" spans="1:12" ht="36.75" customHeight="1">
      <c r="A26" s="47" t="s">
        <v>49</v>
      </c>
      <c r="B26" s="48">
        <v>182</v>
      </c>
      <c r="C26" s="49" t="s">
        <v>257</v>
      </c>
      <c r="D26" s="49" t="s">
        <v>217</v>
      </c>
      <c r="E26" s="49" t="s">
        <v>217</v>
      </c>
      <c r="F26" s="49" t="s">
        <v>50</v>
      </c>
      <c r="G26" s="49" t="s">
        <v>234</v>
      </c>
      <c r="H26" s="49" t="s">
        <v>22</v>
      </c>
      <c r="I26" s="50" t="s">
        <v>24</v>
      </c>
      <c r="J26" s="51">
        <v>4090000</v>
      </c>
      <c r="K26" s="109">
        <v>0</v>
      </c>
      <c r="L26" s="68">
        <f t="shared" si="0"/>
        <v>4090000</v>
      </c>
    </row>
    <row r="27" spans="1:12" ht="13.5" customHeight="1">
      <c r="A27" s="47" t="s">
        <v>51</v>
      </c>
      <c r="B27" s="48" t="s">
        <v>256</v>
      </c>
      <c r="C27" s="49" t="s">
        <v>257</v>
      </c>
      <c r="D27" s="49" t="s">
        <v>218</v>
      </c>
      <c r="E27" s="49" t="s">
        <v>214</v>
      </c>
      <c r="F27" s="49" t="s">
        <v>21</v>
      </c>
      <c r="G27" s="49" t="s">
        <v>214</v>
      </c>
      <c r="H27" s="49" t="s">
        <v>22</v>
      </c>
      <c r="I27" s="50" t="s">
        <v>24</v>
      </c>
      <c r="J27" s="51">
        <f>J28</f>
        <v>250000</v>
      </c>
      <c r="K27" s="51">
        <f>K28</f>
        <v>0</v>
      </c>
      <c r="L27" s="68">
        <f t="shared" si="0"/>
        <v>250000</v>
      </c>
    </row>
    <row r="28" spans="1:12" ht="73.5" customHeight="1">
      <c r="A28" s="47" t="s">
        <v>52</v>
      </c>
      <c r="B28" s="48" t="s">
        <v>256</v>
      </c>
      <c r="C28" s="49" t="s">
        <v>257</v>
      </c>
      <c r="D28" s="49" t="s">
        <v>218</v>
      </c>
      <c r="E28" s="49" t="s">
        <v>259</v>
      </c>
      <c r="F28" s="49" t="s">
        <v>41</v>
      </c>
      <c r="G28" s="49" t="s">
        <v>215</v>
      </c>
      <c r="H28" s="49" t="s">
        <v>22</v>
      </c>
      <c r="I28" s="50" t="s">
        <v>24</v>
      </c>
      <c r="J28" s="51">
        <v>250000</v>
      </c>
      <c r="K28" s="68">
        <v>0</v>
      </c>
      <c r="L28" s="68">
        <f t="shared" si="0"/>
        <v>250000</v>
      </c>
    </row>
    <row r="29" spans="1:12" ht="36.75" customHeight="1">
      <c r="A29" s="47" t="s">
        <v>53</v>
      </c>
      <c r="B29" s="48">
        <v>182</v>
      </c>
      <c r="C29" s="49" t="s">
        <v>257</v>
      </c>
      <c r="D29" s="49" t="s">
        <v>260</v>
      </c>
      <c r="E29" s="49" t="s">
        <v>214</v>
      </c>
      <c r="F29" s="49" t="s">
        <v>21</v>
      </c>
      <c r="G29" s="49" t="s">
        <v>214</v>
      </c>
      <c r="H29" s="49" t="s">
        <v>22</v>
      </c>
      <c r="I29" s="50" t="s">
        <v>24</v>
      </c>
      <c r="J29" s="51">
        <f>J30</f>
        <v>5000</v>
      </c>
      <c r="K29" s="51">
        <f>K30</f>
        <v>0</v>
      </c>
      <c r="L29" s="68">
        <f t="shared" si="0"/>
        <v>5000</v>
      </c>
    </row>
    <row r="30" spans="1:12" ht="12.75" customHeight="1">
      <c r="A30" s="47" t="s">
        <v>54</v>
      </c>
      <c r="B30" s="48">
        <v>182</v>
      </c>
      <c r="C30" s="49" t="s">
        <v>257</v>
      </c>
      <c r="D30" s="49" t="s">
        <v>260</v>
      </c>
      <c r="E30" s="49" t="s">
        <v>259</v>
      </c>
      <c r="F30" s="49" t="s">
        <v>21</v>
      </c>
      <c r="G30" s="49" t="s">
        <v>234</v>
      </c>
      <c r="H30" s="49" t="s">
        <v>22</v>
      </c>
      <c r="I30" s="50" t="s">
        <v>24</v>
      </c>
      <c r="J30" s="51">
        <f>J31</f>
        <v>5000</v>
      </c>
      <c r="K30" s="51">
        <f>K31</f>
        <v>0</v>
      </c>
      <c r="L30" s="68">
        <f t="shared" si="0"/>
        <v>5000</v>
      </c>
    </row>
    <row r="31" spans="1:12" ht="27" customHeight="1">
      <c r="A31" s="47" t="s">
        <v>55</v>
      </c>
      <c r="B31" s="48">
        <v>182</v>
      </c>
      <c r="C31" s="49" t="s">
        <v>257</v>
      </c>
      <c r="D31" s="49" t="s">
        <v>260</v>
      </c>
      <c r="E31" s="49" t="s">
        <v>259</v>
      </c>
      <c r="F31" s="49" t="s">
        <v>36</v>
      </c>
      <c r="G31" s="49" t="s">
        <v>234</v>
      </c>
      <c r="H31" s="49" t="s">
        <v>22</v>
      </c>
      <c r="I31" s="50" t="s">
        <v>24</v>
      </c>
      <c r="J31" s="51">
        <v>5000</v>
      </c>
      <c r="K31" s="109">
        <v>0</v>
      </c>
      <c r="L31" s="68">
        <f t="shared" si="0"/>
        <v>5000</v>
      </c>
    </row>
    <row r="32" spans="1:12" ht="25.5" customHeight="1" hidden="1">
      <c r="A32" s="47" t="s">
        <v>56</v>
      </c>
      <c r="B32" s="48">
        <v>182</v>
      </c>
      <c r="C32" s="49" t="s">
        <v>257</v>
      </c>
      <c r="D32" s="49" t="s">
        <v>260</v>
      </c>
      <c r="E32" s="49" t="s">
        <v>259</v>
      </c>
      <c r="F32" s="49" t="s">
        <v>36</v>
      </c>
      <c r="G32" s="49" t="s">
        <v>234</v>
      </c>
      <c r="H32" s="49" t="s">
        <v>57</v>
      </c>
      <c r="I32" s="50" t="s">
        <v>24</v>
      </c>
      <c r="J32" s="51">
        <v>2744.52</v>
      </c>
      <c r="K32" s="69"/>
      <c r="L32" s="68">
        <f t="shared" si="0"/>
        <v>2744.52</v>
      </c>
    </row>
    <row r="33" spans="1:12" ht="15.75" customHeight="1" hidden="1">
      <c r="A33" s="47" t="s">
        <v>58</v>
      </c>
      <c r="B33" s="48">
        <v>182</v>
      </c>
      <c r="C33" s="49" t="s">
        <v>257</v>
      </c>
      <c r="D33" s="49" t="s">
        <v>260</v>
      </c>
      <c r="E33" s="49" t="s">
        <v>259</v>
      </c>
      <c r="F33" s="49" t="s">
        <v>36</v>
      </c>
      <c r="G33" s="49" t="s">
        <v>234</v>
      </c>
      <c r="H33" s="49" t="s">
        <v>59</v>
      </c>
      <c r="I33" s="50" t="s">
        <v>24</v>
      </c>
      <c r="J33" s="51">
        <v>3146.59</v>
      </c>
      <c r="K33" s="69"/>
      <c r="L33" s="68">
        <f t="shared" si="0"/>
        <v>3146.59</v>
      </c>
    </row>
    <row r="34" spans="1:12" ht="49.5" customHeight="1">
      <c r="A34" s="47" t="s">
        <v>60</v>
      </c>
      <c r="B34" s="48" t="s">
        <v>256</v>
      </c>
      <c r="C34" s="49" t="s">
        <v>257</v>
      </c>
      <c r="D34" s="49" t="s">
        <v>261</v>
      </c>
      <c r="E34" s="49" t="s">
        <v>214</v>
      </c>
      <c r="F34" s="49" t="s">
        <v>21</v>
      </c>
      <c r="G34" s="49" t="s">
        <v>214</v>
      </c>
      <c r="H34" s="49" t="s">
        <v>22</v>
      </c>
      <c r="I34" s="50" t="s">
        <v>61</v>
      </c>
      <c r="J34" s="51">
        <f>J35+J38</f>
        <v>3477060</v>
      </c>
      <c r="K34" s="51">
        <f>K35+K38</f>
        <v>480000</v>
      </c>
      <c r="L34" s="68">
        <f t="shared" si="0"/>
        <v>3957060</v>
      </c>
    </row>
    <row r="35" spans="1:12" ht="84.75" customHeight="1">
      <c r="A35" s="47" t="s">
        <v>62</v>
      </c>
      <c r="B35" s="48" t="s">
        <v>256</v>
      </c>
      <c r="C35" s="49" t="s">
        <v>257</v>
      </c>
      <c r="D35" s="49" t="s">
        <v>261</v>
      </c>
      <c r="E35" s="49" t="s">
        <v>235</v>
      </c>
      <c r="F35" s="49" t="s">
        <v>21</v>
      </c>
      <c r="G35" s="49" t="s">
        <v>234</v>
      </c>
      <c r="H35" s="49" t="s">
        <v>22</v>
      </c>
      <c r="I35" s="50" t="s">
        <v>61</v>
      </c>
      <c r="J35" s="51">
        <f>J36+J37</f>
        <v>3477060</v>
      </c>
      <c r="K35" s="51">
        <f>K36+K37</f>
        <v>0</v>
      </c>
      <c r="L35" s="68">
        <f t="shared" si="0"/>
        <v>3477060</v>
      </c>
    </row>
    <row r="36" spans="1:12" ht="72.75" customHeight="1">
      <c r="A36" s="52" t="s">
        <v>63</v>
      </c>
      <c r="B36" s="53" t="s">
        <v>256</v>
      </c>
      <c r="C36" s="54" t="s">
        <v>257</v>
      </c>
      <c r="D36" s="54" t="s">
        <v>261</v>
      </c>
      <c r="E36" s="54" t="s">
        <v>235</v>
      </c>
      <c r="F36" s="54" t="s">
        <v>27</v>
      </c>
      <c r="G36" s="54" t="s">
        <v>234</v>
      </c>
      <c r="H36" s="54" t="s">
        <v>22</v>
      </c>
      <c r="I36" s="55" t="s">
        <v>61</v>
      </c>
      <c r="J36" s="51">
        <v>740000</v>
      </c>
      <c r="K36" s="109">
        <v>0</v>
      </c>
      <c r="L36" s="68">
        <f t="shared" si="0"/>
        <v>740000</v>
      </c>
    </row>
    <row r="37" spans="1:12" ht="61.5" customHeight="1">
      <c r="A37" s="47" t="s">
        <v>64</v>
      </c>
      <c r="B37" s="48" t="s">
        <v>256</v>
      </c>
      <c r="C37" s="49" t="s">
        <v>257</v>
      </c>
      <c r="D37" s="49" t="s">
        <v>261</v>
      </c>
      <c r="E37" s="49" t="s">
        <v>235</v>
      </c>
      <c r="F37" s="49" t="s">
        <v>65</v>
      </c>
      <c r="G37" s="49" t="s">
        <v>234</v>
      </c>
      <c r="H37" s="49" t="s">
        <v>22</v>
      </c>
      <c r="I37" s="50" t="s">
        <v>61</v>
      </c>
      <c r="J37" s="51">
        <v>2737060</v>
      </c>
      <c r="K37" s="68">
        <v>0</v>
      </c>
      <c r="L37" s="68">
        <f t="shared" si="0"/>
        <v>2737060</v>
      </c>
    </row>
    <row r="38" spans="1:12" ht="25.5" customHeight="1">
      <c r="A38" s="47" t="s">
        <v>425</v>
      </c>
      <c r="B38" s="48" t="s">
        <v>256</v>
      </c>
      <c r="C38" s="49" t="s">
        <v>257</v>
      </c>
      <c r="D38" s="49" t="s">
        <v>261</v>
      </c>
      <c r="E38" s="49" t="s">
        <v>260</v>
      </c>
      <c r="F38" s="49" t="s">
        <v>17</v>
      </c>
      <c r="G38" s="49" t="s">
        <v>214</v>
      </c>
      <c r="H38" s="49" t="s">
        <v>22</v>
      </c>
      <c r="I38" s="50" t="s">
        <v>61</v>
      </c>
      <c r="J38" s="51">
        <f>J39</f>
        <v>0</v>
      </c>
      <c r="K38" s="51">
        <f>K39</f>
        <v>480000</v>
      </c>
      <c r="L38" s="68">
        <f>K38+J38</f>
        <v>480000</v>
      </c>
    </row>
    <row r="39" spans="1:12" ht="27.75" customHeight="1">
      <c r="A39" s="47" t="s">
        <v>425</v>
      </c>
      <c r="B39" s="53" t="s">
        <v>256</v>
      </c>
      <c r="C39" s="54" t="s">
        <v>257</v>
      </c>
      <c r="D39" s="54" t="s">
        <v>261</v>
      </c>
      <c r="E39" s="54" t="s">
        <v>260</v>
      </c>
      <c r="F39" s="54" t="s">
        <v>424</v>
      </c>
      <c r="G39" s="54" t="s">
        <v>234</v>
      </c>
      <c r="H39" s="54" t="s">
        <v>22</v>
      </c>
      <c r="I39" s="55" t="s">
        <v>61</v>
      </c>
      <c r="J39" s="51">
        <v>0</v>
      </c>
      <c r="K39" s="109">
        <v>480000</v>
      </c>
      <c r="L39" s="68">
        <f>K39+J39</f>
        <v>480000</v>
      </c>
    </row>
    <row r="40" spans="1:12" ht="27" customHeight="1">
      <c r="A40" s="47" t="s">
        <v>66</v>
      </c>
      <c r="B40" s="48" t="s">
        <v>256</v>
      </c>
      <c r="C40" s="49" t="s">
        <v>257</v>
      </c>
      <c r="D40" s="49" t="s">
        <v>319</v>
      </c>
      <c r="E40" s="49" t="s">
        <v>214</v>
      </c>
      <c r="F40" s="49" t="s">
        <v>21</v>
      </c>
      <c r="G40" s="49" t="s">
        <v>214</v>
      </c>
      <c r="H40" s="49" t="s">
        <v>22</v>
      </c>
      <c r="I40" s="50" t="s">
        <v>67</v>
      </c>
      <c r="J40" s="51">
        <f>J41</f>
        <v>198000</v>
      </c>
      <c r="K40" s="51">
        <f>K41</f>
        <v>-16813.67</v>
      </c>
      <c r="L40" s="68">
        <f t="shared" si="0"/>
        <v>181186.33000000002</v>
      </c>
    </row>
    <row r="41" spans="1:12" ht="36.75" customHeight="1">
      <c r="A41" s="47" t="s">
        <v>68</v>
      </c>
      <c r="B41" s="48" t="s">
        <v>256</v>
      </c>
      <c r="C41" s="49" t="s">
        <v>257</v>
      </c>
      <c r="D41" s="49" t="s">
        <v>319</v>
      </c>
      <c r="E41" s="49" t="s">
        <v>216</v>
      </c>
      <c r="F41" s="49" t="s">
        <v>36</v>
      </c>
      <c r="G41" s="49" t="s">
        <v>234</v>
      </c>
      <c r="H41" s="49" t="s">
        <v>22</v>
      </c>
      <c r="I41" s="50" t="s">
        <v>67</v>
      </c>
      <c r="J41" s="51">
        <v>198000</v>
      </c>
      <c r="K41" s="109">
        <v>-16813.67</v>
      </c>
      <c r="L41" s="68">
        <f t="shared" si="0"/>
        <v>181186.33000000002</v>
      </c>
    </row>
    <row r="42" spans="1:12" ht="27" customHeight="1">
      <c r="A42" s="47" t="s">
        <v>69</v>
      </c>
      <c r="B42" s="48" t="s">
        <v>256</v>
      </c>
      <c r="C42" s="49" t="s">
        <v>257</v>
      </c>
      <c r="D42" s="49" t="s">
        <v>262</v>
      </c>
      <c r="E42" s="49" t="s">
        <v>214</v>
      </c>
      <c r="F42" s="49" t="s">
        <v>21</v>
      </c>
      <c r="G42" s="49" t="s">
        <v>214</v>
      </c>
      <c r="H42" s="49" t="s">
        <v>22</v>
      </c>
      <c r="I42" s="50" t="s">
        <v>21</v>
      </c>
      <c r="J42" s="51">
        <f>J44+J43</f>
        <v>1500000</v>
      </c>
      <c r="K42" s="51">
        <f>K44+K43</f>
        <v>0</v>
      </c>
      <c r="L42" s="68">
        <f t="shared" si="0"/>
        <v>1500000</v>
      </c>
    </row>
    <row r="43" spans="1:12" ht="48" customHeight="1">
      <c r="A43" s="47" t="s">
        <v>70</v>
      </c>
      <c r="B43" s="48" t="s">
        <v>256</v>
      </c>
      <c r="C43" s="49" t="s">
        <v>257</v>
      </c>
      <c r="D43" s="49" t="s">
        <v>262</v>
      </c>
      <c r="E43" s="49" t="s">
        <v>213</v>
      </c>
      <c r="F43" s="49" t="s">
        <v>71</v>
      </c>
      <c r="G43" s="49" t="s">
        <v>234</v>
      </c>
      <c r="H43" s="49" t="s">
        <v>22</v>
      </c>
      <c r="I43" s="50" t="s">
        <v>72</v>
      </c>
      <c r="J43" s="51">
        <v>1000000</v>
      </c>
      <c r="K43" s="109">
        <v>0</v>
      </c>
      <c r="L43" s="68">
        <f t="shared" si="0"/>
        <v>1000000</v>
      </c>
    </row>
    <row r="44" spans="1:12" ht="84" customHeight="1">
      <c r="A44" s="47" t="s">
        <v>73</v>
      </c>
      <c r="B44" s="48" t="s">
        <v>256</v>
      </c>
      <c r="C44" s="49" t="s">
        <v>257</v>
      </c>
      <c r="D44" s="49" t="s">
        <v>262</v>
      </c>
      <c r="E44" s="49" t="s">
        <v>217</v>
      </c>
      <c r="F44" s="49" t="s">
        <v>21</v>
      </c>
      <c r="G44" s="49" t="s">
        <v>234</v>
      </c>
      <c r="H44" s="49" t="s">
        <v>22</v>
      </c>
      <c r="I44" s="50" t="s">
        <v>74</v>
      </c>
      <c r="J44" s="51">
        <f>J45</f>
        <v>500000</v>
      </c>
      <c r="K44" s="51">
        <f>K45</f>
        <v>0</v>
      </c>
      <c r="L44" s="68">
        <f t="shared" si="0"/>
        <v>500000</v>
      </c>
    </row>
    <row r="45" spans="1:12" ht="48" customHeight="1">
      <c r="A45" s="47" t="s">
        <v>75</v>
      </c>
      <c r="B45" s="48" t="s">
        <v>256</v>
      </c>
      <c r="C45" s="49" t="s">
        <v>257</v>
      </c>
      <c r="D45" s="49" t="s">
        <v>262</v>
      </c>
      <c r="E45" s="49" t="s">
        <v>217</v>
      </c>
      <c r="F45" s="49" t="s">
        <v>76</v>
      </c>
      <c r="G45" s="49" t="s">
        <v>234</v>
      </c>
      <c r="H45" s="49" t="s">
        <v>22</v>
      </c>
      <c r="I45" s="50" t="s">
        <v>74</v>
      </c>
      <c r="J45" s="51">
        <v>500000</v>
      </c>
      <c r="K45" s="109">
        <v>0</v>
      </c>
      <c r="L45" s="68">
        <f t="shared" si="0"/>
        <v>500000</v>
      </c>
    </row>
    <row r="46" spans="1:12" ht="15.75" customHeight="1">
      <c r="A46" s="47" t="s">
        <v>77</v>
      </c>
      <c r="B46" s="48" t="s">
        <v>256</v>
      </c>
      <c r="C46" s="49" t="s">
        <v>257</v>
      </c>
      <c r="D46" s="49" t="s">
        <v>263</v>
      </c>
      <c r="E46" s="49" t="s">
        <v>214</v>
      </c>
      <c r="F46" s="49" t="s">
        <v>21</v>
      </c>
      <c r="G46" s="49" t="s">
        <v>214</v>
      </c>
      <c r="H46" s="49" t="s">
        <v>22</v>
      </c>
      <c r="I46" s="50" t="s">
        <v>78</v>
      </c>
      <c r="J46" s="51">
        <f>J47+J49</f>
        <v>20000</v>
      </c>
      <c r="K46" s="51">
        <f>K47+K49</f>
        <v>0</v>
      </c>
      <c r="L46" s="68">
        <f t="shared" si="0"/>
        <v>20000</v>
      </c>
    </row>
    <row r="47" spans="1:12" ht="15" customHeight="1" hidden="1">
      <c r="A47" s="47" t="s">
        <v>79</v>
      </c>
      <c r="B47" s="48" t="s">
        <v>256</v>
      </c>
      <c r="C47" s="49" t="s">
        <v>257</v>
      </c>
      <c r="D47" s="49" t="s">
        <v>263</v>
      </c>
      <c r="E47" s="49" t="s">
        <v>215</v>
      </c>
      <c r="F47" s="49" t="s">
        <v>21</v>
      </c>
      <c r="G47" s="49" t="s">
        <v>234</v>
      </c>
      <c r="H47" s="49" t="s">
        <v>22</v>
      </c>
      <c r="I47" s="50" t="s">
        <v>78</v>
      </c>
      <c r="J47" s="51">
        <f>J48</f>
        <v>0</v>
      </c>
      <c r="K47" s="69"/>
      <c r="L47" s="68">
        <f t="shared" si="0"/>
        <v>0</v>
      </c>
    </row>
    <row r="48" spans="1:12" ht="16.5" customHeight="1" hidden="1">
      <c r="A48" s="47" t="s">
        <v>251</v>
      </c>
      <c r="B48" s="48" t="s">
        <v>256</v>
      </c>
      <c r="C48" s="49" t="s">
        <v>257</v>
      </c>
      <c r="D48" s="49" t="s">
        <v>263</v>
      </c>
      <c r="E48" s="49" t="s">
        <v>215</v>
      </c>
      <c r="F48" s="49" t="s">
        <v>36</v>
      </c>
      <c r="G48" s="49" t="s">
        <v>234</v>
      </c>
      <c r="H48" s="49" t="s">
        <v>22</v>
      </c>
      <c r="I48" s="50" t="s">
        <v>78</v>
      </c>
      <c r="J48" s="51">
        <v>0</v>
      </c>
      <c r="K48" s="69"/>
      <c r="L48" s="68">
        <f t="shared" si="0"/>
        <v>0</v>
      </c>
    </row>
    <row r="49" spans="1:12" ht="16.5" customHeight="1">
      <c r="A49" s="47" t="s">
        <v>80</v>
      </c>
      <c r="B49" s="48" t="s">
        <v>256</v>
      </c>
      <c r="C49" s="49" t="s">
        <v>257</v>
      </c>
      <c r="D49" s="49" t="s">
        <v>263</v>
      </c>
      <c r="E49" s="49" t="s">
        <v>235</v>
      </c>
      <c r="F49" s="49" t="s">
        <v>21</v>
      </c>
      <c r="G49" s="49" t="s">
        <v>234</v>
      </c>
      <c r="H49" s="49" t="s">
        <v>22</v>
      </c>
      <c r="I49" s="50" t="s">
        <v>78</v>
      </c>
      <c r="J49" s="51">
        <f>J50</f>
        <v>20000</v>
      </c>
      <c r="K49" s="51">
        <f>K50</f>
        <v>0</v>
      </c>
      <c r="L49" s="68">
        <f t="shared" si="0"/>
        <v>20000</v>
      </c>
    </row>
    <row r="50" spans="1:12" ht="15" customHeight="1">
      <c r="A50" s="47" t="s">
        <v>233</v>
      </c>
      <c r="B50" s="48" t="s">
        <v>256</v>
      </c>
      <c r="C50" s="49" t="s">
        <v>257</v>
      </c>
      <c r="D50" s="49" t="s">
        <v>263</v>
      </c>
      <c r="E50" s="49" t="s">
        <v>235</v>
      </c>
      <c r="F50" s="49" t="s">
        <v>36</v>
      </c>
      <c r="G50" s="49" t="s">
        <v>234</v>
      </c>
      <c r="H50" s="49" t="s">
        <v>22</v>
      </c>
      <c r="I50" s="50" t="s">
        <v>78</v>
      </c>
      <c r="J50" s="51">
        <v>20000</v>
      </c>
      <c r="K50" s="109">
        <v>0</v>
      </c>
      <c r="L50" s="68">
        <f t="shared" si="0"/>
        <v>20000</v>
      </c>
    </row>
    <row r="51" spans="1:12" ht="49.5" customHeight="1" hidden="1">
      <c r="A51" s="47" t="s">
        <v>393</v>
      </c>
      <c r="B51" s="48" t="s">
        <v>256</v>
      </c>
      <c r="C51" s="49" t="s">
        <v>257</v>
      </c>
      <c r="D51" s="49" t="s">
        <v>326</v>
      </c>
      <c r="E51" s="49" t="s">
        <v>214</v>
      </c>
      <c r="F51" s="49" t="s">
        <v>21</v>
      </c>
      <c r="G51" s="49" t="s">
        <v>214</v>
      </c>
      <c r="H51" s="49" t="s">
        <v>22</v>
      </c>
      <c r="I51" s="50" t="s">
        <v>83</v>
      </c>
      <c r="J51" s="51">
        <f>J52</f>
        <v>0</v>
      </c>
      <c r="K51" s="51">
        <f>K52</f>
        <v>0</v>
      </c>
      <c r="L51" s="68">
        <f t="shared" si="0"/>
        <v>0</v>
      </c>
    </row>
    <row r="52" spans="1:12" ht="26.25" customHeight="1" hidden="1">
      <c r="A52" s="47" t="s">
        <v>394</v>
      </c>
      <c r="B52" s="48" t="s">
        <v>256</v>
      </c>
      <c r="C52" s="49" t="s">
        <v>257</v>
      </c>
      <c r="D52" s="49" t="s">
        <v>326</v>
      </c>
      <c r="E52" s="49" t="s">
        <v>235</v>
      </c>
      <c r="F52" s="49" t="s">
        <v>21</v>
      </c>
      <c r="G52" s="49" t="s">
        <v>234</v>
      </c>
      <c r="H52" s="49" t="s">
        <v>22</v>
      </c>
      <c r="I52" s="50" t="s">
        <v>83</v>
      </c>
      <c r="J52" s="51">
        <v>0</v>
      </c>
      <c r="K52" s="109"/>
      <c r="L52" s="68">
        <f t="shared" si="0"/>
        <v>0</v>
      </c>
    </row>
    <row r="53" spans="1:12" s="16" customFormat="1" ht="17.25" customHeight="1">
      <c r="A53" s="42" t="s">
        <v>81</v>
      </c>
      <c r="B53" s="43" t="s">
        <v>256</v>
      </c>
      <c r="C53" s="44" t="s">
        <v>220</v>
      </c>
      <c r="D53" s="44" t="s">
        <v>214</v>
      </c>
      <c r="E53" s="44" t="s">
        <v>214</v>
      </c>
      <c r="F53" s="44" t="s">
        <v>21</v>
      </c>
      <c r="G53" s="44" t="s">
        <v>214</v>
      </c>
      <c r="H53" s="44" t="s">
        <v>22</v>
      </c>
      <c r="I53" s="45" t="s">
        <v>21</v>
      </c>
      <c r="J53" s="46">
        <f>J54+J70</f>
        <v>19635075.5</v>
      </c>
      <c r="K53" s="46">
        <f>K54+K70</f>
        <v>9893686</v>
      </c>
      <c r="L53" s="89">
        <f t="shared" si="0"/>
        <v>29528761.5</v>
      </c>
    </row>
    <row r="54" spans="1:12" ht="38.25" customHeight="1">
      <c r="A54" s="47" t="s">
        <v>82</v>
      </c>
      <c r="B54" s="48" t="s">
        <v>256</v>
      </c>
      <c r="C54" s="49" t="s">
        <v>220</v>
      </c>
      <c r="D54" s="49" t="s">
        <v>213</v>
      </c>
      <c r="E54" s="49" t="s">
        <v>214</v>
      </c>
      <c r="F54" s="49" t="s">
        <v>21</v>
      </c>
      <c r="G54" s="49" t="s">
        <v>214</v>
      </c>
      <c r="H54" s="49" t="s">
        <v>22</v>
      </c>
      <c r="I54" s="50" t="s">
        <v>83</v>
      </c>
      <c r="J54" s="51">
        <f>J55+J58+J64+J66</f>
        <v>19462499</v>
      </c>
      <c r="K54" s="51">
        <f>K55+K58+K64+K66</f>
        <v>9893686</v>
      </c>
      <c r="L54" s="68">
        <f t="shared" si="0"/>
        <v>29356185</v>
      </c>
    </row>
    <row r="55" spans="1:12" ht="27" customHeight="1">
      <c r="A55" s="47" t="s">
        <v>84</v>
      </c>
      <c r="B55" s="48" t="s">
        <v>21</v>
      </c>
      <c r="C55" s="49" t="s">
        <v>220</v>
      </c>
      <c r="D55" s="49" t="s">
        <v>213</v>
      </c>
      <c r="E55" s="49" t="s">
        <v>215</v>
      </c>
      <c r="F55" s="49" t="s">
        <v>21</v>
      </c>
      <c r="G55" s="49" t="s">
        <v>234</v>
      </c>
      <c r="H55" s="49" t="s">
        <v>22</v>
      </c>
      <c r="I55" s="50" t="s">
        <v>83</v>
      </c>
      <c r="J55" s="51">
        <f>J56</f>
        <v>18907600</v>
      </c>
      <c r="K55" s="51">
        <f>K56</f>
        <v>0</v>
      </c>
      <c r="L55" s="68">
        <f t="shared" si="0"/>
        <v>18907600</v>
      </c>
    </row>
    <row r="56" spans="1:12" ht="25.5" customHeight="1">
      <c r="A56" s="47" t="s">
        <v>85</v>
      </c>
      <c r="B56" s="48" t="s">
        <v>359</v>
      </c>
      <c r="C56" s="49" t="s">
        <v>220</v>
      </c>
      <c r="D56" s="49" t="s">
        <v>213</v>
      </c>
      <c r="E56" s="49" t="s">
        <v>215</v>
      </c>
      <c r="F56" s="49" t="s">
        <v>264</v>
      </c>
      <c r="G56" s="49" t="s">
        <v>234</v>
      </c>
      <c r="H56" s="49" t="s">
        <v>22</v>
      </c>
      <c r="I56" s="50" t="s">
        <v>83</v>
      </c>
      <c r="J56" s="51">
        <v>18907600</v>
      </c>
      <c r="K56" s="109">
        <v>0</v>
      </c>
      <c r="L56" s="68">
        <f t="shared" si="0"/>
        <v>18907600</v>
      </c>
    </row>
    <row r="57" spans="1:12" ht="26.25" customHeight="1" hidden="1">
      <c r="A57" s="47" t="s">
        <v>86</v>
      </c>
      <c r="B57" s="48" t="s">
        <v>359</v>
      </c>
      <c r="C57" s="49" t="s">
        <v>220</v>
      </c>
      <c r="D57" s="49" t="s">
        <v>213</v>
      </c>
      <c r="E57" s="49" t="s">
        <v>215</v>
      </c>
      <c r="F57" s="49" t="s">
        <v>87</v>
      </c>
      <c r="G57" s="49" t="s">
        <v>234</v>
      </c>
      <c r="H57" s="49" t="s">
        <v>22</v>
      </c>
      <c r="I57" s="50" t="s">
        <v>83</v>
      </c>
      <c r="J57" s="51">
        <v>0</v>
      </c>
      <c r="K57" s="69"/>
      <c r="L57" s="68">
        <f t="shared" si="0"/>
        <v>0</v>
      </c>
    </row>
    <row r="58" spans="1:12" ht="24.75" customHeight="1" hidden="1">
      <c r="A58" s="47" t="s">
        <v>88</v>
      </c>
      <c r="B58" s="48" t="s">
        <v>256</v>
      </c>
      <c r="C58" s="49" t="s">
        <v>220</v>
      </c>
      <c r="D58" s="49" t="s">
        <v>213</v>
      </c>
      <c r="E58" s="49" t="s">
        <v>213</v>
      </c>
      <c r="F58" s="49" t="s">
        <v>21</v>
      </c>
      <c r="G58" s="49" t="s">
        <v>234</v>
      </c>
      <c r="H58" s="49" t="s">
        <v>22</v>
      </c>
      <c r="I58" s="50" t="s">
        <v>83</v>
      </c>
      <c r="J58" s="51">
        <f>J59</f>
        <v>0</v>
      </c>
      <c r="K58" s="69"/>
      <c r="L58" s="68">
        <f t="shared" si="0"/>
        <v>0</v>
      </c>
    </row>
    <row r="59" spans="1:12" ht="15" customHeight="1" hidden="1">
      <c r="A59" s="47" t="s">
        <v>89</v>
      </c>
      <c r="B59" s="48" t="s">
        <v>256</v>
      </c>
      <c r="C59" s="49" t="s">
        <v>220</v>
      </c>
      <c r="D59" s="49" t="s">
        <v>213</v>
      </c>
      <c r="E59" s="49" t="s">
        <v>213</v>
      </c>
      <c r="F59" s="49" t="s">
        <v>90</v>
      </c>
      <c r="G59" s="49" t="s">
        <v>234</v>
      </c>
      <c r="H59" s="49" t="s">
        <v>22</v>
      </c>
      <c r="I59" s="50" t="s">
        <v>83</v>
      </c>
      <c r="J59" s="51">
        <v>0</v>
      </c>
      <c r="K59" s="69"/>
      <c r="L59" s="68">
        <f t="shared" si="0"/>
        <v>0</v>
      </c>
    </row>
    <row r="60" spans="1:12" ht="28.5" customHeight="1" hidden="1">
      <c r="A60" s="47" t="s">
        <v>0</v>
      </c>
      <c r="B60" s="48" t="s">
        <v>256</v>
      </c>
      <c r="C60" s="49" t="s">
        <v>220</v>
      </c>
      <c r="D60" s="49" t="s">
        <v>213</v>
      </c>
      <c r="E60" s="49" t="s">
        <v>213</v>
      </c>
      <c r="F60" s="49" t="s">
        <v>1</v>
      </c>
      <c r="G60" s="49" t="s">
        <v>2</v>
      </c>
      <c r="H60" s="49" t="s">
        <v>2</v>
      </c>
      <c r="I60" s="50" t="s">
        <v>2</v>
      </c>
      <c r="J60" s="51">
        <v>0</v>
      </c>
      <c r="K60" s="69"/>
      <c r="L60" s="68">
        <f t="shared" si="0"/>
        <v>0</v>
      </c>
    </row>
    <row r="61" spans="1:12" ht="12.75" hidden="1">
      <c r="A61" s="47" t="s">
        <v>3</v>
      </c>
      <c r="B61" s="48" t="s">
        <v>256</v>
      </c>
      <c r="C61" s="49" t="s">
        <v>220</v>
      </c>
      <c r="D61" s="49" t="s">
        <v>213</v>
      </c>
      <c r="E61" s="49" t="s">
        <v>213</v>
      </c>
      <c r="F61" s="49" t="s">
        <v>1</v>
      </c>
      <c r="G61" s="49" t="s">
        <v>234</v>
      </c>
      <c r="H61" s="49" t="s">
        <v>2</v>
      </c>
      <c r="I61" s="50" t="s">
        <v>2</v>
      </c>
      <c r="J61" s="51">
        <v>0</v>
      </c>
      <c r="K61" s="69"/>
      <c r="L61" s="68">
        <f t="shared" si="0"/>
        <v>0</v>
      </c>
    </row>
    <row r="62" spans="1:12" ht="25.5" customHeight="1" hidden="1">
      <c r="A62" s="47" t="s">
        <v>0</v>
      </c>
      <c r="B62" s="48" t="s">
        <v>256</v>
      </c>
      <c r="C62" s="49" t="s">
        <v>220</v>
      </c>
      <c r="D62" s="49" t="s">
        <v>213</v>
      </c>
      <c r="E62" s="49" t="s">
        <v>213</v>
      </c>
      <c r="F62" s="49" t="s">
        <v>1</v>
      </c>
      <c r="G62" s="49" t="s">
        <v>234</v>
      </c>
      <c r="H62" s="49" t="s">
        <v>4</v>
      </c>
      <c r="I62" s="50" t="s">
        <v>2</v>
      </c>
      <c r="J62" s="51">
        <v>0</v>
      </c>
      <c r="K62" s="69"/>
      <c r="L62" s="68">
        <f t="shared" si="0"/>
        <v>0</v>
      </c>
    </row>
    <row r="63" spans="1:12" ht="26.25" customHeight="1" hidden="1">
      <c r="A63" s="47" t="s">
        <v>0</v>
      </c>
      <c r="B63" s="48" t="s">
        <v>256</v>
      </c>
      <c r="C63" s="49" t="s">
        <v>220</v>
      </c>
      <c r="D63" s="49" t="s">
        <v>213</v>
      </c>
      <c r="E63" s="49" t="s">
        <v>213</v>
      </c>
      <c r="F63" s="49" t="s">
        <v>1</v>
      </c>
      <c r="G63" s="49" t="s">
        <v>234</v>
      </c>
      <c r="H63" s="49" t="s">
        <v>4</v>
      </c>
      <c r="I63" s="50" t="s">
        <v>83</v>
      </c>
      <c r="J63" s="51">
        <v>0</v>
      </c>
      <c r="K63" s="69"/>
      <c r="L63" s="68">
        <f t="shared" si="0"/>
        <v>0</v>
      </c>
    </row>
    <row r="64" spans="1:12" ht="49.5" customHeight="1">
      <c r="A64" s="47" t="s">
        <v>5</v>
      </c>
      <c r="B64" s="48" t="s">
        <v>256</v>
      </c>
      <c r="C64" s="49" t="s">
        <v>220</v>
      </c>
      <c r="D64" s="49" t="s">
        <v>213</v>
      </c>
      <c r="E64" s="49" t="s">
        <v>216</v>
      </c>
      <c r="F64" s="49" t="s">
        <v>21</v>
      </c>
      <c r="G64" s="49" t="s">
        <v>234</v>
      </c>
      <c r="H64" s="49" t="s">
        <v>22</v>
      </c>
      <c r="I64" s="50" t="s">
        <v>83</v>
      </c>
      <c r="J64" s="51">
        <f>J65</f>
        <v>393859</v>
      </c>
      <c r="K64" s="51">
        <f>K65</f>
        <v>0</v>
      </c>
      <c r="L64" s="68">
        <f t="shared" si="0"/>
        <v>393859</v>
      </c>
    </row>
    <row r="65" spans="1:12" ht="38.25" customHeight="1">
      <c r="A65" s="47" t="s">
        <v>252</v>
      </c>
      <c r="B65" s="48" t="s">
        <v>256</v>
      </c>
      <c r="C65" s="49" t="s">
        <v>220</v>
      </c>
      <c r="D65" s="49" t="s">
        <v>213</v>
      </c>
      <c r="E65" s="49" t="s">
        <v>216</v>
      </c>
      <c r="F65" s="49" t="s">
        <v>6</v>
      </c>
      <c r="G65" s="49" t="s">
        <v>234</v>
      </c>
      <c r="H65" s="49" t="s">
        <v>22</v>
      </c>
      <c r="I65" s="50" t="s">
        <v>83</v>
      </c>
      <c r="J65" s="51">
        <v>393859</v>
      </c>
      <c r="K65" s="109">
        <v>0</v>
      </c>
      <c r="L65" s="68">
        <f t="shared" si="0"/>
        <v>393859</v>
      </c>
    </row>
    <row r="66" spans="1:12" ht="25.5" customHeight="1">
      <c r="A66" s="47" t="s">
        <v>88</v>
      </c>
      <c r="B66" s="48" t="s">
        <v>256</v>
      </c>
      <c r="C66" s="49" t="s">
        <v>220</v>
      </c>
      <c r="D66" s="49" t="s">
        <v>213</v>
      </c>
      <c r="E66" s="49" t="s">
        <v>259</v>
      </c>
      <c r="F66" s="49" t="s">
        <v>21</v>
      </c>
      <c r="G66" s="49" t="s">
        <v>234</v>
      </c>
      <c r="H66" s="49" t="s">
        <v>22</v>
      </c>
      <c r="I66" s="50" t="s">
        <v>83</v>
      </c>
      <c r="J66" s="51">
        <f>J68+J67+J69</f>
        <v>161040</v>
      </c>
      <c r="K66" s="51">
        <f>K68+K67+K69</f>
        <v>9893686</v>
      </c>
      <c r="L66" s="68">
        <f t="shared" si="0"/>
        <v>10054726</v>
      </c>
    </row>
    <row r="67" spans="1:12" ht="72.75" customHeight="1">
      <c r="A67" s="47" t="s">
        <v>437</v>
      </c>
      <c r="B67" s="48" t="s">
        <v>256</v>
      </c>
      <c r="C67" s="49" t="s">
        <v>220</v>
      </c>
      <c r="D67" s="49" t="s">
        <v>213</v>
      </c>
      <c r="E67" s="49" t="s">
        <v>259</v>
      </c>
      <c r="F67" s="49" t="s">
        <v>46</v>
      </c>
      <c r="G67" s="49" t="s">
        <v>234</v>
      </c>
      <c r="H67" s="49" t="s">
        <v>434</v>
      </c>
      <c r="I67" s="50" t="s">
        <v>83</v>
      </c>
      <c r="J67" s="51">
        <v>0</v>
      </c>
      <c r="K67" s="68">
        <v>2473586</v>
      </c>
      <c r="L67" s="68">
        <f t="shared" si="0"/>
        <v>2473586</v>
      </c>
    </row>
    <row r="68" spans="1:12" ht="62.25" customHeight="1">
      <c r="A68" s="47" t="s">
        <v>440</v>
      </c>
      <c r="B68" s="48" t="s">
        <v>256</v>
      </c>
      <c r="C68" s="49" t="s">
        <v>220</v>
      </c>
      <c r="D68" s="49" t="s">
        <v>213</v>
      </c>
      <c r="E68" s="49" t="s">
        <v>259</v>
      </c>
      <c r="F68" s="49" t="s">
        <v>1</v>
      </c>
      <c r="G68" s="49" t="s">
        <v>234</v>
      </c>
      <c r="H68" s="49" t="s">
        <v>439</v>
      </c>
      <c r="I68" s="50" t="s">
        <v>83</v>
      </c>
      <c r="J68" s="51">
        <v>161040</v>
      </c>
      <c r="K68" s="109">
        <v>0</v>
      </c>
      <c r="L68" s="68">
        <f t="shared" si="0"/>
        <v>161040</v>
      </c>
    </row>
    <row r="69" spans="1:12" ht="60.75" customHeight="1">
      <c r="A69" s="47" t="s">
        <v>436</v>
      </c>
      <c r="B69" s="48" t="s">
        <v>256</v>
      </c>
      <c r="C69" s="49" t="s">
        <v>220</v>
      </c>
      <c r="D69" s="49" t="s">
        <v>213</v>
      </c>
      <c r="E69" s="49" t="s">
        <v>259</v>
      </c>
      <c r="F69" s="49" t="s">
        <v>1</v>
      </c>
      <c r="G69" s="49" t="s">
        <v>234</v>
      </c>
      <c r="H69" s="49" t="s">
        <v>435</v>
      </c>
      <c r="I69" s="50" t="s">
        <v>83</v>
      </c>
      <c r="J69" s="51">
        <v>0</v>
      </c>
      <c r="K69" s="68">
        <v>7420100</v>
      </c>
      <c r="L69" s="68">
        <f t="shared" si="0"/>
        <v>7420100</v>
      </c>
    </row>
    <row r="70" spans="1:12" ht="14.25" customHeight="1">
      <c r="A70" s="47" t="s">
        <v>7</v>
      </c>
      <c r="B70" s="48" t="s">
        <v>256</v>
      </c>
      <c r="C70" s="49" t="s">
        <v>220</v>
      </c>
      <c r="D70" s="49" t="s">
        <v>265</v>
      </c>
      <c r="E70" s="49" t="s">
        <v>214</v>
      </c>
      <c r="F70" s="49" t="s">
        <v>21</v>
      </c>
      <c r="G70" s="49" t="s">
        <v>214</v>
      </c>
      <c r="H70" s="49" t="s">
        <v>22</v>
      </c>
      <c r="I70" s="50" t="s">
        <v>78</v>
      </c>
      <c r="J70" s="51">
        <f>J71</f>
        <v>172576.5</v>
      </c>
      <c r="K70" s="51">
        <f>K71</f>
        <v>0</v>
      </c>
      <c r="L70" s="68">
        <f t="shared" si="0"/>
        <v>172576.5</v>
      </c>
    </row>
    <row r="71" spans="1:12" ht="24.75" customHeight="1">
      <c r="A71" s="47" t="s">
        <v>254</v>
      </c>
      <c r="B71" s="56" t="s">
        <v>256</v>
      </c>
      <c r="C71" s="57" t="s">
        <v>220</v>
      </c>
      <c r="D71" s="57" t="s">
        <v>265</v>
      </c>
      <c r="E71" s="57" t="s">
        <v>235</v>
      </c>
      <c r="F71" s="57" t="s">
        <v>21</v>
      </c>
      <c r="G71" s="57" t="s">
        <v>234</v>
      </c>
      <c r="H71" s="57" t="s">
        <v>22</v>
      </c>
      <c r="I71" s="58" t="s">
        <v>78</v>
      </c>
      <c r="J71" s="51">
        <v>172576.5</v>
      </c>
      <c r="K71" s="109">
        <v>0</v>
      </c>
      <c r="L71" s="68">
        <f t="shared" si="0"/>
        <v>172576.5</v>
      </c>
    </row>
    <row r="72" spans="1:10" s="16" customFormat="1" ht="27" customHeight="1" hidden="1">
      <c r="A72" s="59" t="s">
        <v>8</v>
      </c>
      <c r="B72" s="60" t="s">
        <v>256</v>
      </c>
      <c r="C72" s="61" t="s">
        <v>221</v>
      </c>
      <c r="D72" s="61" t="s">
        <v>214</v>
      </c>
      <c r="E72" s="61" t="s">
        <v>214</v>
      </c>
      <c r="F72" s="61" t="s">
        <v>21</v>
      </c>
      <c r="G72" s="61" t="s">
        <v>214</v>
      </c>
      <c r="H72" s="61" t="s">
        <v>2</v>
      </c>
      <c r="I72" s="61"/>
      <c r="J72" s="62">
        <f>J73</f>
        <v>0</v>
      </c>
    </row>
    <row r="73" spans="1:10" ht="15" customHeight="1" hidden="1">
      <c r="A73" s="63" t="s">
        <v>9</v>
      </c>
      <c r="B73" s="53" t="s">
        <v>256</v>
      </c>
      <c r="C73" s="54" t="s">
        <v>221</v>
      </c>
      <c r="D73" s="54" t="s">
        <v>213</v>
      </c>
      <c r="E73" s="54" t="s">
        <v>214</v>
      </c>
      <c r="F73" s="54" t="s">
        <v>21</v>
      </c>
      <c r="G73" s="54" t="s">
        <v>214</v>
      </c>
      <c r="H73" s="54" t="s">
        <v>2</v>
      </c>
      <c r="I73" s="54" t="s">
        <v>67</v>
      </c>
      <c r="J73" s="64">
        <f>J74</f>
        <v>0</v>
      </c>
    </row>
    <row r="74" spans="1:10" ht="15.75" customHeight="1" hidden="1">
      <c r="A74" s="63" t="s">
        <v>10</v>
      </c>
      <c r="B74" s="53" t="s">
        <v>256</v>
      </c>
      <c r="C74" s="54" t="s">
        <v>221</v>
      </c>
      <c r="D74" s="54" t="s">
        <v>213</v>
      </c>
      <c r="E74" s="54" t="s">
        <v>215</v>
      </c>
      <c r="F74" s="54" t="s">
        <v>21</v>
      </c>
      <c r="G74" s="54" t="s">
        <v>234</v>
      </c>
      <c r="H74" s="54" t="s">
        <v>2</v>
      </c>
      <c r="I74" s="54" t="s">
        <v>67</v>
      </c>
      <c r="J74" s="64">
        <f>J75</f>
        <v>0</v>
      </c>
    </row>
    <row r="75" spans="1:10" ht="12" customHeight="1" hidden="1">
      <c r="A75" s="63" t="s">
        <v>11</v>
      </c>
      <c r="B75" s="53" t="s">
        <v>256</v>
      </c>
      <c r="C75" s="54" t="s">
        <v>221</v>
      </c>
      <c r="D75" s="54" t="s">
        <v>213</v>
      </c>
      <c r="E75" s="54" t="s">
        <v>215</v>
      </c>
      <c r="F75" s="54" t="s">
        <v>36</v>
      </c>
      <c r="G75" s="54" t="s">
        <v>234</v>
      </c>
      <c r="H75" s="54" t="s">
        <v>22</v>
      </c>
      <c r="I75" s="54" t="s">
        <v>67</v>
      </c>
      <c r="J75" s="64">
        <v>0</v>
      </c>
    </row>
  </sheetData>
  <sheetProtection/>
  <mergeCells count="4">
    <mergeCell ref="B5:I5"/>
    <mergeCell ref="H1:J1"/>
    <mergeCell ref="A3:I3"/>
    <mergeCell ref="B4:I4"/>
  </mergeCells>
  <printOptions/>
  <pageMargins left="0.52" right="0.16" top="0.55" bottom="0.49" header="0.16" footer="0.17"/>
  <pageSetup horizontalDpi="600" verticalDpi="600" orientation="portrait" paperSize="9" scale="99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Q242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2.875" style="0" customWidth="1"/>
    <col min="2" max="3" width="2.125" style="3" customWidth="1"/>
    <col min="4" max="4" width="6.375" style="3" customWidth="1"/>
    <col min="5" max="5" width="3.375" style="3" customWidth="1"/>
    <col min="6" max="6" width="47.75390625" style="0" customWidth="1"/>
    <col min="7" max="9" width="12.125" style="0" customWidth="1"/>
  </cols>
  <sheetData>
    <row r="1" spans="1:14" s="1" customFormat="1" ht="15" customHeight="1">
      <c r="A1" s="70" t="s">
        <v>442</v>
      </c>
      <c r="B1" s="70"/>
      <c r="C1" s="70"/>
      <c r="D1" s="71"/>
      <c r="E1" s="71"/>
      <c r="F1" s="71"/>
      <c r="G1" s="70"/>
      <c r="H1" s="72"/>
      <c r="I1" s="70"/>
      <c r="J1" s="70"/>
      <c r="K1" s="70"/>
      <c r="L1" s="71"/>
      <c r="M1" s="71"/>
      <c r="N1" s="71"/>
    </row>
    <row r="2" spans="1:17" ht="15" customHeight="1">
      <c r="A2" s="75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</row>
    <row r="3" spans="1:16" ht="12.75" customHeight="1">
      <c r="A3" s="149" t="s">
        <v>14</v>
      </c>
      <c r="B3" s="149"/>
      <c r="C3" s="149"/>
      <c r="D3" s="149"/>
      <c r="E3" s="149"/>
      <c r="F3" s="149"/>
      <c r="G3" s="149"/>
      <c r="H3" s="149"/>
      <c r="I3" s="149"/>
      <c r="J3" s="74"/>
      <c r="K3" s="74"/>
      <c r="L3" s="74"/>
      <c r="M3" s="74"/>
      <c r="N3" s="74"/>
      <c r="O3" s="74"/>
      <c r="P3" s="74"/>
    </row>
    <row r="4" spans="1:16" ht="12.75" customHeight="1">
      <c r="A4" s="149" t="s">
        <v>15</v>
      </c>
      <c r="B4" s="149"/>
      <c r="C4" s="149"/>
      <c r="D4" s="149"/>
      <c r="E4" s="149"/>
      <c r="F4" s="149"/>
      <c r="G4" s="149"/>
      <c r="H4" s="149"/>
      <c r="I4" s="149"/>
      <c r="J4" s="74"/>
      <c r="K4" s="74"/>
      <c r="L4" s="74"/>
      <c r="M4" s="74"/>
      <c r="N4" s="74"/>
      <c r="O4" s="74"/>
      <c r="P4" s="74"/>
    </row>
    <row r="5" spans="1:16" ht="12.75" customHeight="1">
      <c r="A5" s="149" t="s">
        <v>16</v>
      </c>
      <c r="B5" s="149"/>
      <c r="C5" s="149"/>
      <c r="D5" s="149"/>
      <c r="E5" s="149"/>
      <c r="F5" s="149"/>
      <c r="G5" s="149"/>
      <c r="H5" s="149"/>
      <c r="I5" s="149"/>
      <c r="J5" s="74"/>
      <c r="K5" s="74"/>
      <c r="L5" s="74"/>
      <c r="M5" s="74"/>
      <c r="N5" s="74"/>
      <c r="O5" s="74"/>
      <c r="P5" s="74"/>
    </row>
    <row r="6" spans="1:17" s="4" customFormat="1" ht="15.75" customHeight="1">
      <c r="A6" s="1"/>
      <c r="B6" s="8"/>
      <c r="C6" s="8"/>
      <c r="D6" s="8"/>
      <c r="E6" s="8"/>
      <c r="F6" s="1"/>
      <c r="G6" s="34"/>
      <c r="H6"/>
      <c r="I6"/>
      <c r="J6"/>
      <c r="K6"/>
      <c r="L6"/>
      <c r="M6"/>
      <c r="N6"/>
      <c r="O6"/>
      <c r="P6"/>
      <c r="Q6"/>
    </row>
    <row r="7" spans="1:9" s="4" customFormat="1" ht="4.5" customHeight="1">
      <c r="A7" s="142" t="s">
        <v>318</v>
      </c>
      <c r="B7" s="143" t="s">
        <v>129</v>
      </c>
      <c r="C7" s="143" t="s">
        <v>126</v>
      </c>
      <c r="D7" s="143" t="s">
        <v>127</v>
      </c>
      <c r="E7" s="143" t="s">
        <v>128</v>
      </c>
      <c r="F7" s="142" t="s">
        <v>266</v>
      </c>
      <c r="G7" s="144" t="s">
        <v>402</v>
      </c>
      <c r="H7" s="150" t="s">
        <v>426</v>
      </c>
      <c r="I7" s="150" t="s">
        <v>12</v>
      </c>
    </row>
    <row r="8" spans="1:17" s="7" customFormat="1" ht="7.5" customHeight="1">
      <c r="A8" s="142"/>
      <c r="B8" s="143"/>
      <c r="C8" s="143"/>
      <c r="D8" s="143"/>
      <c r="E8" s="143"/>
      <c r="F8" s="142"/>
      <c r="G8" s="144"/>
      <c r="H8" s="151"/>
      <c r="I8" s="151"/>
      <c r="J8" s="4"/>
      <c r="K8" s="4"/>
      <c r="L8" s="4"/>
      <c r="M8" s="4"/>
      <c r="N8" s="4"/>
      <c r="O8" s="4"/>
      <c r="P8" s="4"/>
      <c r="Q8" s="4"/>
    </row>
    <row r="9" spans="1:17" s="2" customFormat="1" ht="16.5" customHeight="1">
      <c r="A9" s="142"/>
      <c r="B9" s="143"/>
      <c r="C9" s="143"/>
      <c r="D9" s="143"/>
      <c r="E9" s="143"/>
      <c r="F9" s="142"/>
      <c r="G9" s="144"/>
      <c r="H9" s="152"/>
      <c r="I9" s="152"/>
      <c r="J9" s="7"/>
      <c r="K9" s="7"/>
      <c r="L9" s="7"/>
      <c r="M9" s="7"/>
      <c r="N9" s="7"/>
      <c r="O9" s="7"/>
      <c r="P9" s="7"/>
      <c r="Q9" s="7"/>
    </row>
    <row r="10" spans="1:17" s="16" customFormat="1" ht="14.25" customHeight="1">
      <c r="A10" s="77">
        <v>1</v>
      </c>
      <c r="B10" s="78" t="s">
        <v>220</v>
      </c>
      <c r="C10" s="78" t="s">
        <v>221</v>
      </c>
      <c r="D10" s="78" t="s">
        <v>222</v>
      </c>
      <c r="E10" s="78" t="s">
        <v>248</v>
      </c>
      <c r="F10" s="77">
        <v>6</v>
      </c>
      <c r="G10" s="102">
        <v>7</v>
      </c>
      <c r="H10" s="79">
        <v>8</v>
      </c>
      <c r="I10" s="103">
        <v>9</v>
      </c>
      <c r="J10" s="11"/>
      <c r="K10" s="11"/>
      <c r="L10" s="11"/>
      <c r="M10" s="11"/>
      <c r="N10" s="11"/>
      <c r="O10" s="11"/>
      <c r="P10" s="11"/>
      <c r="Q10" s="11"/>
    </row>
    <row r="11" spans="1:17" ht="16.5" customHeight="1">
      <c r="A11" s="17"/>
      <c r="B11" s="20" t="s">
        <v>268</v>
      </c>
      <c r="C11" s="20"/>
      <c r="D11" s="20"/>
      <c r="E11" s="20"/>
      <c r="F11" s="90" t="s">
        <v>219</v>
      </c>
      <c r="G11" s="28">
        <f>G12+G15+G26+G29</f>
        <v>7983236.37</v>
      </c>
      <c r="H11" s="28">
        <f>H12+H15+H26+H29</f>
        <v>98126</v>
      </c>
      <c r="I11" s="80">
        <f>H11+G11</f>
        <v>8081362.37</v>
      </c>
      <c r="J11" s="9"/>
      <c r="K11" s="9"/>
      <c r="L11" s="9"/>
      <c r="M11" s="9"/>
      <c r="N11" s="9"/>
      <c r="O11" s="9"/>
      <c r="P11" s="9"/>
      <c r="Q11" s="9"/>
    </row>
    <row r="12" spans="1:9" ht="49.5" customHeight="1">
      <c r="A12" s="18"/>
      <c r="B12" s="21" t="s">
        <v>130</v>
      </c>
      <c r="C12" s="21" t="s">
        <v>216</v>
      </c>
      <c r="D12" s="21"/>
      <c r="E12" s="21"/>
      <c r="F12" s="91" t="s">
        <v>244</v>
      </c>
      <c r="G12" s="111">
        <f>G13</f>
        <v>1000000</v>
      </c>
      <c r="H12" s="111">
        <f>H13</f>
        <v>0</v>
      </c>
      <c r="I12" s="81">
        <f>H12+G12</f>
        <v>1000000</v>
      </c>
    </row>
    <row r="13" spans="1:9" ht="25.5">
      <c r="A13" s="18"/>
      <c r="B13" s="21" t="s">
        <v>268</v>
      </c>
      <c r="C13" s="21" t="s">
        <v>216</v>
      </c>
      <c r="D13" s="21" t="s">
        <v>131</v>
      </c>
      <c r="E13" s="21"/>
      <c r="F13" s="92" t="s">
        <v>245</v>
      </c>
      <c r="G13" s="111">
        <f>G14</f>
        <v>1000000</v>
      </c>
      <c r="H13" s="111">
        <f>H14</f>
        <v>0</v>
      </c>
      <c r="I13" s="81">
        <f aca="true" t="shared" si="0" ref="I13:I82">H13+G13</f>
        <v>1000000</v>
      </c>
    </row>
    <row r="14" spans="1:9" ht="25.5">
      <c r="A14" s="18" t="s">
        <v>257</v>
      </c>
      <c r="B14" s="21" t="s">
        <v>133</v>
      </c>
      <c r="C14" s="21" t="s">
        <v>216</v>
      </c>
      <c r="D14" s="21" t="s">
        <v>131</v>
      </c>
      <c r="E14" s="21" t="s">
        <v>132</v>
      </c>
      <c r="F14" s="93" t="s">
        <v>236</v>
      </c>
      <c r="G14" s="111">
        <v>1000000</v>
      </c>
      <c r="H14" s="110">
        <v>0</v>
      </c>
      <c r="I14" s="81">
        <f t="shared" si="0"/>
        <v>1000000</v>
      </c>
    </row>
    <row r="15" spans="1:9" ht="51">
      <c r="A15" s="18"/>
      <c r="B15" s="21" t="s">
        <v>134</v>
      </c>
      <c r="C15" s="21" t="s">
        <v>259</v>
      </c>
      <c r="D15" s="21"/>
      <c r="E15" s="21"/>
      <c r="F15" s="91" t="s">
        <v>269</v>
      </c>
      <c r="G15" s="111">
        <f>G18+G20+G22+G16+G24</f>
        <v>5466176.37</v>
      </c>
      <c r="H15" s="111">
        <f>H18+H20+H22+H16+H24</f>
        <v>0</v>
      </c>
      <c r="I15" s="81">
        <f t="shared" si="0"/>
        <v>5466176.37</v>
      </c>
    </row>
    <row r="16" spans="1:9" ht="12.75">
      <c r="A16" s="18"/>
      <c r="B16" s="21" t="s">
        <v>134</v>
      </c>
      <c r="C16" s="21" t="s">
        <v>259</v>
      </c>
      <c r="D16" s="21" t="s">
        <v>141</v>
      </c>
      <c r="E16" s="21"/>
      <c r="F16" s="92" t="s">
        <v>226</v>
      </c>
      <c r="G16" s="111">
        <f>G17</f>
        <v>4815000</v>
      </c>
      <c r="H16" s="111">
        <f>H17</f>
        <v>0</v>
      </c>
      <c r="I16" s="81">
        <f>H16+G16</f>
        <v>4815000</v>
      </c>
    </row>
    <row r="17" spans="1:9" ht="25.5">
      <c r="A17" s="18" t="s">
        <v>220</v>
      </c>
      <c r="B17" s="21" t="s">
        <v>268</v>
      </c>
      <c r="C17" s="21" t="s">
        <v>259</v>
      </c>
      <c r="D17" s="21" t="s">
        <v>141</v>
      </c>
      <c r="E17" s="21" t="s">
        <v>132</v>
      </c>
      <c r="F17" s="93" t="s">
        <v>236</v>
      </c>
      <c r="G17" s="111">
        <v>4815000</v>
      </c>
      <c r="H17" s="110">
        <v>0</v>
      </c>
      <c r="I17" s="81">
        <f>H17+G17</f>
        <v>4815000</v>
      </c>
    </row>
    <row r="18" spans="1:9" ht="38.25">
      <c r="A18" s="18"/>
      <c r="B18" s="21" t="s">
        <v>130</v>
      </c>
      <c r="C18" s="21" t="s">
        <v>259</v>
      </c>
      <c r="D18" s="21" t="s">
        <v>135</v>
      </c>
      <c r="E18" s="21"/>
      <c r="F18" s="92" t="s">
        <v>270</v>
      </c>
      <c r="G18" s="111">
        <f>G19</f>
        <v>460000</v>
      </c>
      <c r="H18" s="26">
        <f>H19</f>
        <v>0</v>
      </c>
      <c r="I18" s="81">
        <f t="shared" si="0"/>
        <v>460000</v>
      </c>
    </row>
    <row r="19" spans="1:9" ht="25.5">
      <c r="A19" s="18" t="s">
        <v>221</v>
      </c>
      <c r="B19" s="21" t="s">
        <v>268</v>
      </c>
      <c r="C19" s="21" t="s">
        <v>259</v>
      </c>
      <c r="D19" s="21" t="s">
        <v>135</v>
      </c>
      <c r="E19" s="21" t="s">
        <v>132</v>
      </c>
      <c r="F19" s="93" t="s">
        <v>236</v>
      </c>
      <c r="G19" s="26">
        <v>460000</v>
      </c>
      <c r="H19" s="81">
        <v>0</v>
      </c>
      <c r="I19" s="81">
        <f t="shared" si="0"/>
        <v>460000</v>
      </c>
    </row>
    <row r="20" spans="1:9" ht="12.75" hidden="1">
      <c r="A20" s="18"/>
      <c r="B20" s="21" t="s">
        <v>215</v>
      </c>
      <c r="C20" s="21" t="s">
        <v>259</v>
      </c>
      <c r="D20" s="21" t="s">
        <v>385</v>
      </c>
      <c r="E20" s="21"/>
      <c r="F20" s="92" t="s">
        <v>386</v>
      </c>
      <c r="G20" s="26">
        <f>G21</f>
        <v>0</v>
      </c>
      <c r="H20" s="26">
        <f>H21</f>
        <v>0</v>
      </c>
      <c r="I20" s="81">
        <f t="shared" si="0"/>
        <v>0</v>
      </c>
    </row>
    <row r="21" spans="1:9" ht="25.5" hidden="1">
      <c r="A21" s="18" t="s">
        <v>221</v>
      </c>
      <c r="B21" s="21" t="s">
        <v>215</v>
      </c>
      <c r="C21" s="21" t="s">
        <v>259</v>
      </c>
      <c r="D21" s="21" t="s">
        <v>385</v>
      </c>
      <c r="E21" s="21" t="s">
        <v>132</v>
      </c>
      <c r="F21" s="93" t="s">
        <v>236</v>
      </c>
      <c r="G21" s="26">
        <v>0</v>
      </c>
      <c r="H21" s="81">
        <f>75720-75720</f>
        <v>0</v>
      </c>
      <c r="I21" s="81">
        <f t="shared" si="0"/>
        <v>0</v>
      </c>
    </row>
    <row r="22" spans="1:9" s="119" customFormat="1" ht="12.75">
      <c r="A22" s="117"/>
      <c r="B22" s="118" t="s">
        <v>215</v>
      </c>
      <c r="C22" s="118" t="s">
        <v>259</v>
      </c>
      <c r="D22" s="118" t="s">
        <v>417</v>
      </c>
      <c r="E22" s="118"/>
      <c r="F22" s="120" t="s">
        <v>386</v>
      </c>
      <c r="G22" s="111">
        <f>G23</f>
        <v>161040</v>
      </c>
      <c r="H22" s="111">
        <f>H23</f>
        <v>0</v>
      </c>
      <c r="I22" s="110">
        <f t="shared" si="0"/>
        <v>161040</v>
      </c>
    </row>
    <row r="23" spans="1:9" s="119" customFormat="1" ht="25.5">
      <c r="A23" s="117" t="s">
        <v>222</v>
      </c>
      <c r="B23" s="118" t="s">
        <v>215</v>
      </c>
      <c r="C23" s="118" t="s">
        <v>259</v>
      </c>
      <c r="D23" s="118" t="s">
        <v>417</v>
      </c>
      <c r="E23" s="118" t="s">
        <v>132</v>
      </c>
      <c r="F23" s="121" t="s">
        <v>236</v>
      </c>
      <c r="G23" s="111">
        <v>161040</v>
      </c>
      <c r="H23" s="110">
        <v>0</v>
      </c>
      <c r="I23" s="110">
        <f t="shared" si="0"/>
        <v>161040</v>
      </c>
    </row>
    <row r="24" spans="1:9" ht="51" customHeight="1">
      <c r="A24" s="25"/>
      <c r="B24" s="21" t="s">
        <v>137</v>
      </c>
      <c r="C24" s="21" t="s">
        <v>259</v>
      </c>
      <c r="D24" s="21" t="s">
        <v>143</v>
      </c>
      <c r="E24" s="21"/>
      <c r="F24" s="95" t="s">
        <v>275</v>
      </c>
      <c r="G24" s="111">
        <f>G25</f>
        <v>30136.37</v>
      </c>
      <c r="H24" s="111">
        <f>H25</f>
        <v>0</v>
      </c>
      <c r="I24" s="81">
        <f aca="true" t="shared" si="1" ref="I24:I33">H24+G24</f>
        <v>30136.37</v>
      </c>
    </row>
    <row r="25" spans="1:17" s="9" customFormat="1" ht="25.5" customHeight="1">
      <c r="A25" s="25" t="s">
        <v>248</v>
      </c>
      <c r="B25" s="21" t="s">
        <v>268</v>
      </c>
      <c r="C25" s="21" t="s">
        <v>259</v>
      </c>
      <c r="D25" s="21" t="s">
        <v>143</v>
      </c>
      <c r="E25" s="21" t="s">
        <v>264</v>
      </c>
      <c r="F25" s="96" t="s">
        <v>240</v>
      </c>
      <c r="G25" s="111">
        <v>30136.37</v>
      </c>
      <c r="H25" s="110">
        <v>0</v>
      </c>
      <c r="I25" s="81">
        <f t="shared" si="1"/>
        <v>30136.37</v>
      </c>
      <c r="J25"/>
      <c r="K25"/>
      <c r="L25"/>
      <c r="M25"/>
      <c r="N25"/>
      <c r="O25"/>
      <c r="P25"/>
      <c r="Q25"/>
    </row>
    <row r="26" spans="1:9" ht="12.75">
      <c r="A26" s="18"/>
      <c r="B26" s="21" t="s">
        <v>134</v>
      </c>
      <c r="C26" s="21" t="s">
        <v>261</v>
      </c>
      <c r="D26" s="21"/>
      <c r="E26" s="21"/>
      <c r="F26" s="91" t="s">
        <v>232</v>
      </c>
      <c r="G26" s="111">
        <f>G27</f>
        <v>150000</v>
      </c>
      <c r="H26" s="111">
        <f>H27</f>
        <v>-20000</v>
      </c>
      <c r="I26" s="81">
        <f t="shared" si="1"/>
        <v>130000</v>
      </c>
    </row>
    <row r="27" spans="1:9" ht="12.75">
      <c r="A27" s="18"/>
      <c r="B27" s="21" t="s">
        <v>134</v>
      </c>
      <c r="C27" s="21" t="s">
        <v>261</v>
      </c>
      <c r="D27" s="21" t="s">
        <v>139</v>
      </c>
      <c r="E27" s="21"/>
      <c r="F27" s="92" t="s">
        <v>273</v>
      </c>
      <c r="G27" s="111">
        <f>G28</f>
        <v>150000</v>
      </c>
      <c r="H27" s="111">
        <f>H28</f>
        <v>-20000</v>
      </c>
      <c r="I27" s="81">
        <f t="shared" si="1"/>
        <v>130000</v>
      </c>
    </row>
    <row r="28" spans="1:9" ht="12.75">
      <c r="A28" s="18" t="s">
        <v>320</v>
      </c>
      <c r="B28" s="21" t="s">
        <v>140</v>
      </c>
      <c r="C28" s="21" t="s">
        <v>261</v>
      </c>
      <c r="D28" s="21" t="s">
        <v>139</v>
      </c>
      <c r="E28" s="21" t="s">
        <v>258</v>
      </c>
      <c r="F28" s="93" t="s">
        <v>228</v>
      </c>
      <c r="G28" s="111">
        <v>150000</v>
      </c>
      <c r="H28" s="110">
        <v>-20000</v>
      </c>
      <c r="I28" s="81">
        <f t="shared" si="1"/>
        <v>130000</v>
      </c>
    </row>
    <row r="29" spans="1:9" ht="14.25" customHeight="1">
      <c r="A29" s="18"/>
      <c r="B29" s="21" t="s">
        <v>142</v>
      </c>
      <c r="C29" s="21" t="s">
        <v>319</v>
      </c>
      <c r="D29" s="21"/>
      <c r="E29" s="21"/>
      <c r="F29" s="91" t="s">
        <v>227</v>
      </c>
      <c r="G29" s="111">
        <f>G30+G32</f>
        <v>1367060</v>
      </c>
      <c r="H29" s="111">
        <f>H30+H32</f>
        <v>118126</v>
      </c>
      <c r="I29" s="81">
        <f t="shared" si="1"/>
        <v>1485186</v>
      </c>
    </row>
    <row r="30" spans="1:9" ht="25.5">
      <c r="A30" s="18"/>
      <c r="B30" s="21" t="s">
        <v>134</v>
      </c>
      <c r="C30" s="21" t="s">
        <v>319</v>
      </c>
      <c r="D30" s="21" t="s">
        <v>404</v>
      </c>
      <c r="E30" s="21"/>
      <c r="F30" s="92" t="s">
        <v>405</v>
      </c>
      <c r="G30" s="111">
        <f>G31</f>
        <v>600000</v>
      </c>
      <c r="H30" s="111">
        <f>H31</f>
        <v>0</v>
      </c>
      <c r="I30" s="81">
        <f t="shared" si="1"/>
        <v>600000</v>
      </c>
    </row>
    <row r="31" spans="1:9" ht="25.5">
      <c r="A31" s="18" t="s">
        <v>321</v>
      </c>
      <c r="B31" s="21" t="s">
        <v>268</v>
      </c>
      <c r="C31" s="21" t="s">
        <v>319</v>
      </c>
      <c r="D31" s="21" t="s">
        <v>404</v>
      </c>
      <c r="E31" s="21" t="s">
        <v>132</v>
      </c>
      <c r="F31" s="93" t="s">
        <v>236</v>
      </c>
      <c r="G31" s="26">
        <v>600000</v>
      </c>
      <c r="H31" s="81">
        <v>0</v>
      </c>
      <c r="I31" s="81">
        <f t="shared" si="1"/>
        <v>600000</v>
      </c>
    </row>
    <row r="32" spans="1:9" ht="14.25" customHeight="1">
      <c r="A32" s="19"/>
      <c r="B32" s="22" t="s">
        <v>140</v>
      </c>
      <c r="C32" s="22" t="s">
        <v>319</v>
      </c>
      <c r="D32" s="22" t="s">
        <v>376</v>
      </c>
      <c r="E32" s="22"/>
      <c r="F32" s="94" t="s">
        <v>274</v>
      </c>
      <c r="G32" s="26">
        <f>G33</f>
        <v>767060</v>
      </c>
      <c r="H32" s="26">
        <f>H33</f>
        <v>118126</v>
      </c>
      <c r="I32" s="81">
        <f t="shared" si="1"/>
        <v>885186</v>
      </c>
    </row>
    <row r="33" spans="1:9" ht="25.5">
      <c r="A33" s="32" t="s">
        <v>322</v>
      </c>
      <c r="B33" s="21" t="s">
        <v>268</v>
      </c>
      <c r="C33" s="21" t="s">
        <v>319</v>
      </c>
      <c r="D33" s="21" t="s">
        <v>376</v>
      </c>
      <c r="E33" s="21" t="s">
        <v>132</v>
      </c>
      <c r="F33" s="82" t="s">
        <v>236</v>
      </c>
      <c r="G33" s="26">
        <v>767060</v>
      </c>
      <c r="H33" s="81">
        <v>118126</v>
      </c>
      <c r="I33" s="81">
        <f t="shared" si="1"/>
        <v>885186</v>
      </c>
    </row>
    <row r="34" spans="1:17" ht="12.75">
      <c r="A34" s="27"/>
      <c r="B34" s="20" t="s">
        <v>276</v>
      </c>
      <c r="C34" s="20"/>
      <c r="D34" s="20"/>
      <c r="E34" s="20"/>
      <c r="F34" s="97" t="s">
        <v>243</v>
      </c>
      <c r="G34" s="28">
        <f aca="true" t="shared" si="2" ref="G34:H36">G35</f>
        <v>393859</v>
      </c>
      <c r="H34" s="28">
        <f t="shared" si="2"/>
        <v>0</v>
      </c>
      <c r="I34" s="80">
        <f t="shared" si="0"/>
        <v>393859</v>
      </c>
      <c r="J34" s="9"/>
      <c r="K34" s="9"/>
      <c r="L34" s="9"/>
      <c r="M34" s="9"/>
      <c r="N34" s="9"/>
      <c r="O34" s="9"/>
      <c r="P34" s="9"/>
      <c r="Q34" s="9"/>
    </row>
    <row r="35" spans="1:9" ht="12.75">
      <c r="A35" s="25"/>
      <c r="B35" s="21" t="s">
        <v>144</v>
      </c>
      <c r="C35" s="21" t="s">
        <v>216</v>
      </c>
      <c r="D35" s="21"/>
      <c r="E35" s="21"/>
      <c r="F35" s="98" t="s">
        <v>277</v>
      </c>
      <c r="G35" s="26">
        <f t="shared" si="2"/>
        <v>393859</v>
      </c>
      <c r="H35" s="26">
        <f t="shared" si="2"/>
        <v>0</v>
      </c>
      <c r="I35" s="81">
        <f t="shared" si="0"/>
        <v>393859</v>
      </c>
    </row>
    <row r="36" spans="1:9" ht="36" customHeight="1">
      <c r="A36" s="25"/>
      <c r="B36" s="21" t="s">
        <v>146</v>
      </c>
      <c r="C36" s="21" t="s">
        <v>216</v>
      </c>
      <c r="D36" s="21" t="s">
        <v>145</v>
      </c>
      <c r="E36" s="21"/>
      <c r="F36" s="95" t="s">
        <v>278</v>
      </c>
      <c r="G36" s="26">
        <f t="shared" si="2"/>
        <v>393859</v>
      </c>
      <c r="H36" s="26">
        <f t="shared" si="2"/>
        <v>0</v>
      </c>
      <c r="I36" s="81">
        <f t="shared" si="0"/>
        <v>393859</v>
      </c>
    </row>
    <row r="37" spans="1:9" ht="25.5">
      <c r="A37" s="25" t="s">
        <v>420</v>
      </c>
      <c r="B37" s="21" t="s">
        <v>147</v>
      </c>
      <c r="C37" s="21" t="s">
        <v>216</v>
      </c>
      <c r="D37" s="21" t="s">
        <v>145</v>
      </c>
      <c r="E37" s="21" t="s">
        <v>132</v>
      </c>
      <c r="F37" s="96" t="s">
        <v>236</v>
      </c>
      <c r="G37" s="26">
        <v>393859</v>
      </c>
      <c r="H37" s="81">
        <v>0</v>
      </c>
      <c r="I37" s="81">
        <f t="shared" si="0"/>
        <v>393859</v>
      </c>
    </row>
    <row r="38" spans="1:9" ht="25.5">
      <c r="A38" s="27"/>
      <c r="B38" s="20" t="s">
        <v>279</v>
      </c>
      <c r="C38" s="20"/>
      <c r="D38" s="20"/>
      <c r="E38" s="20"/>
      <c r="F38" s="97" t="s">
        <v>280</v>
      </c>
      <c r="G38" s="28">
        <f>G39</f>
        <v>100000</v>
      </c>
      <c r="H38" s="28">
        <f>H39</f>
        <v>0</v>
      </c>
      <c r="I38" s="80">
        <f t="shared" si="0"/>
        <v>100000</v>
      </c>
    </row>
    <row r="39" spans="1:9" ht="38.25">
      <c r="A39" s="25"/>
      <c r="B39" s="21" t="s">
        <v>279</v>
      </c>
      <c r="C39" s="21" t="s">
        <v>260</v>
      </c>
      <c r="D39" s="21"/>
      <c r="E39" s="21"/>
      <c r="F39" s="98" t="s">
        <v>247</v>
      </c>
      <c r="G39" s="26">
        <f>G48+G42</f>
        <v>100000</v>
      </c>
      <c r="H39" s="26">
        <f>H48+H42</f>
        <v>0</v>
      </c>
      <c r="I39" s="81">
        <f t="shared" si="0"/>
        <v>100000</v>
      </c>
    </row>
    <row r="40" spans="1:9" ht="12.75" hidden="1">
      <c r="A40" s="25"/>
      <c r="B40" s="21" t="s">
        <v>279</v>
      </c>
      <c r="C40" s="21" t="s">
        <v>260</v>
      </c>
      <c r="D40" s="21" t="s">
        <v>141</v>
      </c>
      <c r="E40" s="21"/>
      <c r="F40" s="95" t="s">
        <v>226</v>
      </c>
      <c r="G40" s="26">
        <v>0</v>
      </c>
      <c r="H40" s="83"/>
      <c r="I40" s="81">
        <f t="shared" si="0"/>
        <v>0</v>
      </c>
    </row>
    <row r="41" spans="1:9" ht="25.5" hidden="1">
      <c r="A41" s="25"/>
      <c r="B41" s="21" t="s">
        <v>149</v>
      </c>
      <c r="C41" s="21" t="s">
        <v>260</v>
      </c>
      <c r="D41" s="21" t="s">
        <v>141</v>
      </c>
      <c r="E41" s="21" t="s">
        <v>132</v>
      </c>
      <c r="F41" s="96" t="s">
        <v>236</v>
      </c>
      <c r="G41" s="26">
        <v>0</v>
      </c>
      <c r="H41" s="83"/>
      <c r="I41" s="81">
        <f t="shared" si="0"/>
        <v>0</v>
      </c>
    </row>
    <row r="42" spans="1:17" s="4" customFormat="1" ht="36.75" customHeight="1">
      <c r="A42" s="25"/>
      <c r="B42" s="21" t="s">
        <v>216</v>
      </c>
      <c r="C42" s="21" t="s">
        <v>260</v>
      </c>
      <c r="D42" s="21" t="s">
        <v>351</v>
      </c>
      <c r="E42" s="21"/>
      <c r="F42" s="96" t="s">
        <v>352</v>
      </c>
      <c r="G42" s="26">
        <f>G47</f>
        <v>100000</v>
      </c>
      <c r="H42" s="26">
        <f>H47</f>
        <v>0</v>
      </c>
      <c r="I42" s="81">
        <f t="shared" si="0"/>
        <v>100000</v>
      </c>
      <c r="J42"/>
      <c r="K42"/>
      <c r="L42"/>
      <c r="M42"/>
      <c r="N42"/>
      <c r="O42"/>
      <c r="P42"/>
      <c r="Q42"/>
    </row>
    <row r="43" spans="1:9" s="4" customFormat="1" ht="24.75" customHeight="1" hidden="1">
      <c r="A43" s="145" t="s">
        <v>318</v>
      </c>
      <c r="B43" s="146" t="s">
        <v>129</v>
      </c>
      <c r="C43" s="146" t="s">
        <v>126</v>
      </c>
      <c r="D43" s="146" t="s">
        <v>127</v>
      </c>
      <c r="E43" s="146" t="s">
        <v>128</v>
      </c>
      <c r="F43" s="148" t="s">
        <v>266</v>
      </c>
      <c r="G43" s="141" t="s">
        <v>358</v>
      </c>
      <c r="H43" s="69"/>
      <c r="I43" s="81"/>
    </row>
    <row r="44" spans="1:17" s="7" customFormat="1" ht="63" customHeight="1" hidden="1">
      <c r="A44" s="145"/>
      <c r="B44" s="146"/>
      <c r="C44" s="146"/>
      <c r="D44" s="146"/>
      <c r="E44" s="146"/>
      <c r="F44" s="148"/>
      <c r="G44" s="141"/>
      <c r="H44" s="69"/>
      <c r="I44" s="81"/>
      <c r="J44" s="4"/>
      <c r="K44" s="4"/>
      <c r="L44" s="4"/>
      <c r="M44" s="4"/>
      <c r="N44" s="4"/>
      <c r="O44" s="4"/>
      <c r="P44" s="4"/>
      <c r="Q44" s="4"/>
    </row>
    <row r="45" spans="1:17" s="2" customFormat="1" ht="12.75" hidden="1">
      <c r="A45" s="145"/>
      <c r="B45" s="146"/>
      <c r="C45" s="146"/>
      <c r="D45" s="146"/>
      <c r="E45" s="146"/>
      <c r="F45" s="148"/>
      <c r="G45" s="141"/>
      <c r="H45" s="69"/>
      <c r="I45" s="81"/>
      <c r="J45" s="7"/>
      <c r="K45" s="7"/>
      <c r="L45" s="7"/>
      <c r="M45" s="7"/>
      <c r="N45" s="7"/>
      <c r="O45" s="7"/>
      <c r="P45" s="7"/>
      <c r="Q45" s="7"/>
    </row>
    <row r="46" spans="1:17" ht="12.75" hidden="1">
      <c r="A46" s="23">
        <v>1</v>
      </c>
      <c r="B46" s="24" t="s">
        <v>220</v>
      </c>
      <c r="C46" s="24" t="s">
        <v>221</v>
      </c>
      <c r="D46" s="24" t="s">
        <v>222</v>
      </c>
      <c r="E46" s="24" t="s">
        <v>248</v>
      </c>
      <c r="F46" s="99">
        <v>6</v>
      </c>
      <c r="G46" s="23">
        <v>7</v>
      </c>
      <c r="H46" s="84"/>
      <c r="I46" s="81">
        <f t="shared" si="0"/>
        <v>7</v>
      </c>
      <c r="J46" s="2"/>
      <c r="K46" s="2"/>
      <c r="L46" s="2"/>
      <c r="M46" s="2"/>
      <c r="N46" s="2"/>
      <c r="O46" s="2"/>
      <c r="P46" s="2"/>
      <c r="Q46" s="2"/>
    </row>
    <row r="47" spans="1:9" ht="25.5">
      <c r="A47" s="25" t="s">
        <v>234</v>
      </c>
      <c r="B47" s="21" t="s">
        <v>216</v>
      </c>
      <c r="C47" s="21" t="s">
        <v>260</v>
      </c>
      <c r="D47" s="21" t="s">
        <v>351</v>
      </c>
      <c r="E47" s="21" t="s">
        <v>132</v>
      </c>
      <c r="F47" s="96" t="s">
        <v>236</v>
      </c>
      <c r="G47" s="26">
        <v>100000</v>
      </c>
      <c r="H47" s="81">
        <v>0</v>
      </c>
      <c r="I47" s="81">
        <f t="shared" si="0"/>
        <v>100000</v>
      </c>
    </row>
    <row r="48" spans="1:9" ht="38.25" hidden="1">
      <c r="A48" s="25"/>
      <c r="B48" s="21" t="s">
        <v>279</v>
      </c>
      <c r="C48" s="21" t="s">
        <v>260</v>
      </c>
      <c r="D48" s="21" t="s">
        <v>148</v>
      </c>
      <c r="E48" s="21"/>
      <c r="F48" s="95" t="s">
        <v>344</v>
      </c>
      <c r="G48" s="26">
        <f>G49</f>
        <v>0</v>
      </c>
      <c r="H48" s="26">
        <f>H49</f>
        <v>0</v>
      </c>
      <c r="I48" s="81">
        <f t="shared" si="0"/>
        <v>0</v>
      </c>
    </row>
    <row r="49" spans="1:17" s="9" customFormat="1" ht="25.5" hidden="1">
      <c r="A49" s="25" t="s">
        <v>262</v>
      </c>
      <c r="B49" s="21" t="s">
        <v>150</v>
      </c>
      <c r="C49" s="21" t="s">
        <v>260</v>
      </c>
      <c r="D49" s="21" t="s">
        <v>148</v>
      </c>
      <c r="E49" s="21" t="s">
        <v>132</v>
      </c>
      <c r="F49" s="96" t="s">
        <v>236</v>
      </c>
      <c r="G49" s="26"/>
      <c r="H49" s="81"/>
      <c r="I49" s="81">
        <f t="shared" si="0"/>
        <v>0</v>
      </c>
      <c r="J49"/>
      <c r="K49"/>
      <c r="L49"/>
      <c r="M49"/>
      <c r="N49"/>
      <c r="O49"/>
      <c r="P49"/>
      <c r="Q49"/>
    </row>
    <row r="50" spans="1:17" ht="12.75">
      <c r="A50" s="27"/>
      <c r="B50" s="20" t="s">
        <v>281</v>
      </c>
      <c r="C50" s="20"/>
      <c r="D50" s="20"/>
      <c r="E50" s="20"/>
      <c r="F50" s="97" t="s">
        <v>282</v>
      </c>
      <c r="G50" s="28">
        <f>G51</f>
        <v>100000</v>
      </c>
      <c r="H50" s="28">
        <f>H51</f>
        <v>179000</v>
      </c>
      <c r="I50" s="80">
        <f t="shared" si="0"/>
        <v>279000</v>
      </c>
      <c r="J50" s="9"/>
      <c r="K50" s="9"/>
      <c r="L50" s="9"/>
      <c r="M50" s="9"/>
      <c r="N50" s="9"/>
      <c r="O50" s="9"/>
      <c r="P50" s="9"/>
      <c r="Q50" s="9"/>
    </row>
    <row r="51" spans="1:9" ht="14.25" customHeight="1">
      <c r="A51" s="25"/>
      <c r="B51" s="21" t="s">
        <v>151</v>
      </c>
      <c r="C51" s="21" t="s">
        <v>138</v>
      </c>
      <c r="D51" s="21"/>
      <c r="E51" s="21"/>
      <c r="F51" s="98" t="s">
        <v>249</v>
      </c>
      <c r="G51" s="26">
        <f>G52+G54</f>
        <v>100000</v>
      </c>
      <c r="H51" s="26">
        <f>H52+H54</f>
        <v>179000</v>
      </c>
      <c r="I51" s="81">
        <f t="shared" si="0"/>
        <v>279000</v>
      </c>
    </row>
    <row r="52" spans="1:9" ht="25.5" hidden="1">
      <c r="A52" s="25"/>
      <c r="B52" s="21" t="s">
        <v>154</v>
      </c>
      <c r="C52" s="21" t="s">
        <v>138</v>
      </c>
      <c r="D52" s="21" t="s">
        <v>152</v>
      </c>
      <c r="E52" s="21"/>
      <c r="F52" s="95" t="s">
        <v>250</v>
      </c>
      <c r="G52" s="26">
        <f>G53</f>
        <v>0</v>
      </c>
      <c r="H52" s="83"/>
      <c r="I52" s="81">
        <f t="shared" si="0"/>
        <v>0</v>
      </c>
    </row>
    <row r="53" spans="1:9" ht="25.5" hidden="1">
      <c r="A53" s="25" t="s">
        <v>138</v>
      </c>
      <c r="B53" s="21" t="s">
        <v>281</v>
      </c>
      <c r="C53" s="21" t="s">
        <v>138</v>
      </c>
      <c r="D53" s="21" t="s">
        <v>152</v>
      </c>
      <c r="E53" s="21" t="s">
        <v>132</v>
      </c>
      <c r="F53" s="96" t="s">
        <v>345</v>
      </c>
      <c r="G53" s="26">
        <v>0</v>
      </c>
      <c r="H53" s="83"/>
      <c r="I53" s="81">
        <f t="shared" si="0"/>
        <v>0</v>
      </c>
    </row>
    <row r="54" spans="1:9" ht="25.5">
      <c r="A54" s="25"/>
      <c r="B54" s="21" t="s">
        <v>151</v>
      </c>
      <c r="C54" s="21" t="s">
        <v>138</v>
      </c>
      <c r="D54" s="21" t="s">
        <v>153</v>
      </c>
      <c r="E54" s="21"/>
      <c r="F54" s="95" t="s">
        <v>283</v>
      </c>
      <c r="G54" s="26">
        <f>G55</f>
        <v>100000</v>
      </c>
      <c r="H54" s="26">
        <f>H55</f>
        <v>179000</v>
      </c>
      <c r="I54" s="81">
        <f t="shared" si="0"/>
        <v>279000</v>
      </c>
    </row>
    <row r="55" spans="1:17" s="9" customFormat="1" ht="25.5">
      <c r="A55" s="25" t="s">
        <v>261</v>
      </c>
      <c r="B55" s="21" t="s">
        <v>281</v>
      </c>
      <c r="C55" s="21" t="s">
        <v>138</v>
      </c>
      <c r="D55" s="21" t="s">
        <v>153</v>
      </c>
      <c r="E55" s="21" t="s">
        <v>132</v>
      </c>
      <c r="F55" s="96" t="s">
        <v>236</v>
      </c>
      <c r="G55" s="26">
        <v>100000</v>
      </c>
      <c r="H55" s="81">
        <v>179000</v>
      </c>
      <c r="I55" s="81">
        <f t="shared" si="0"/>
        <v>279000</v>
      </c>
      <c r="J55"/>
      <c r="K55"/>
      <c r="L55"/>
      <c r="M55"/>
      <c r="N55"/>
      <c r="O55"/>
      <c r="P55"/>
      <c r="Q55"/>
    </row>
    <row r="56" spans="1:17" ht="12.75">
      <c r="A56" s="30"/>
      <c r="B56" s="20" t="s">
        <v>284</v>
      </c>
      <c r="C56" s="20"/>
      <c r="D56" s="20"/>
      <c r="E56" s="20"/>
      <c r="F56" s="97" t="s">
        <v>223</v>
      </c>
      <c r="G56" s="28">
        <f>G57+G80+G102</f>
        <v>17827552.22</v>
      </c>
      <c r="H56" s="28">
        <f>H57+H80+H102</f>
        <v>11274746.33</v>
      </c>
      <c r="I56" s="80">
        <f t="shared" si="0"/>
        <v>29102298.549999997</v>
      </c>
      <c r="J56" s="9"/>
      <c r="K56" s="9"/>
      <c r="L56" s="9"/>
      <c r="M56" s="9"/>
      <c r="N56" s="9"/>
      <c r="O56" s="9"/>
      <c r="P56" s="9"/>
      <c r="Q56" s="9"/>
    </row>
    <row r="57" spans="1:9" ht="12.75">
      <c r="A57" s="31"/>
      <c r="B57" s="21" t="s">
        <v>155</v>
      </c>
      <c r="C57" s="21" t="s">
        <v>215</v>
      </c>
      <c r="D57" s="21"/>
      <c r="E57" s="21"/>
      <c r="F57" s="98" t="s">
        <v>224</v>
      </c>
      <c r="G57" s="111">
        <f>G60+G68+G70+G62+G64+G72+G66+G78+G58</f>
        <v>276461.1</v>
      </c>
      <c r="H57" s="111">
        <f>H60+H68+H70+H62+H64+H72+H66+H78+H58</f>
        <v>676883</v>
      </c>
      <c r="I57" s="81">
        <f t="shared" si="0"/>
        <v>953344.1</v>
      </c>
    </row>
    <row r="58" spans="1:9" ht="12.75">
      <c r="A58" s="31"/>
      <c r="B58" s="21" t="s">
        <v>158</v>
      </c>
      <c r="C58" s="21" t="s">
        <v>215</v>
      </c>
      <c r="D58" s="21" t="s">
        <v>370</v>
      </c>
      <c r="E58" s="21"/>
      <c r="F58" s="95" t="s">
        <v>371</v>
      </c>
      <c r="G58" s="26">
        <f>G59</f>
        <v>28344.1</v>
      </c>
      <c r="H58" s="26">
        <f>H59</f>
        <v>0</v>
      </c>
      <c r="I58" s="81">
        <f t="shared" si="0"/>
        <v>28344.1</v>
      </c>
    </row>
    <row r="59" spans="1:9" ht="25.5">
      <c r="A59" s="31" t="s">
        <v>138</v>
      </c>
      <c r="B59" s="21" t="s">
        <v>158</v>
      </c>
      <c r="C59" s="21" t="s">
        <v>215</v>
      </c>
      <c r="D59" s="21" t="s">
        <v>370</v>
      </c>
      <c r="E59" s="21" t="s">
        <v>132</v>
      </c>
      <c r="F59" s="96" t="s">
        <v>236</v>
      </c>
      <c r="G59" s="26">
        <v>28344.1</v>
      </c>
      <c r="H59" s="81">
        <v>0</v>
      </c>
      <c r="I59" s="81">
        <f t="shared" si="0"/>
        <v>28344.1</v>
      </c>
    </row>
    <row r="60" spans="1:9" ht="49.5" customHeight="1" hidden="1">
      <c r="A60" s="31"/>
      <c r="B60" s="21" t="s">
        <v>159</v>
      </c>
      <c r="C60" s="21" t="s">
        <v>215</v>
      </c>
      <c r="D60" s="21" t="s">
        <v>161</v>
      </c>
      <c r="E60" s="21"/>
      <c r="F60" s="95" t="s">
        <v>343</v>
      </c>
      <c r="G60" s="26">
        <f>G61</f>
        <v>0</v>
      </c>
      <c r="H60" s="26">
        <f>H61</f>
        <v>0</v>
      </c>
      <c r="I60" s="81">
        <f t="shared" si="0"/>
        <v>0</v>
      </c>
    </row>
    <row r="61" spans="1:9" ht="25.5" hidden="1">
      <c r="A61" s="31" t="s">
        <v>319</v>
      </c>
      <c r="B61" s="21" t="s">
        <v>155</v>
      </c>
      <c r="C61" s="21" t="s">
        <v>215</v>
      </c>
      <c r="D61" s="21" t="s">
        <v>161</v>
      </c>
      <c r="E61" s="21" t="s">
        <v>132</v>
      </c>
      <c r="F61" s="96" t="s">
        <v>236</v>
      </c>
      <c r="G61" s="26">
        <v>0</v>
      </c>
      <c r="H61" s="81">
        <v>0</v>
      </c>
      <c r="I61" s="81">
        <f t="shared" si="0"/>
        <v>0</v>
      </c>
    </row>
    <row r="62" spans="1:9" ht="38.25" hidden="1">
      <c r="A62" s="31"/>
      <c r="B62" s="21" t="s">
        <v>159</v>
      </c>
      <c r="C62" s="21" t="s">
        <v>215</v>
      </c>
      <c r="D62" s="21" t="s">
        <v>162</v>
      </c>
      <c r="E62" s="21"/>
      <c r="F62" s="95" t="s">
        <v>347</v>
      </c>
      <c r="G62" s="26">
        <f>G63</f>
        <v>0</v>
      </c>
      <c r="H62" s="26">
        <f>H63</f>
        <v>0</v>
      </c>
      <c r="I62" s="81">
        <f t="shared" si="0"/>
        <v>0</v>
      </c>
    </row>
    <row r="63" spans="1:9" ht="25.5" hidden="1">
      <c r="A63" s="31" t="s">
        <v>262</v>
      </c>
      <c r="B63" s="21" t="s">
        <v>155</v>
      </c>
      <c r="C63" s="21" t="s">
        <v>215</v>
      </c>
      <c r="D63" s="21" t="s">
        <v>162</v>
      </c>
      <c r="E63" s="21" t="s">
        <v>132</v>
      </c>
      <c r="F63" s="96" t="s">
        <v>236</v>
      </c>
      <c r="G63" s="26">
        <v>0</v>
      </c>
      <c r="H63" s="81">
        <v>0</v>
      </c>
      <c r="I63" s="81">
        <f t="shared" si="0"/>
        <v>0</v>
      </c>
    </row>
    <row r="64" spans="1:9" ht="63.75">
      <c r="A64" s="31"/>
      <c r="B64" s="21" t="s">
        <v>159</v>
      </c>
      <c r="C64" s="21" t="s">
        <v>215</v>
      </c>
      <c r="D64" s="21" t="s">
        <v>349</v>
      </c>
      <c r="E64" s="21"/>
      <c r="F64" s="95" t="s">
        <v>350</v>
      </c>
      <c r="G64" s="26">
        <f>G65</f>
        <v>248117</v>
      </c>
      <c r="H64" s="26">
        <f>H65</f>
        <v>196883</v>
      </c>
      <c r="I64" s="81">
        <f t="shared" si="0"/>
        <v>445000</v>
      </c>
    </row>
    <row r="65" spans="1:9" ht="12.75">
      <c r="A65" s="31" t="s">
        <v>319</v>
      </c>
      <c r="B65" s="21" t="s">
        <v>155</v>
      </c>
      <c r="C65" s="21" t="s">
        <v>215</v>
      </c>
      <c r="D65" s="21" t="s">
        <v>349</v>
      </c>
      <c r="E65" s="21" t="s">
        <v>157</v>
      </c>
      <c r="F65" s="96" t="s">
        <v>237</v>
      </c>
      <c r="G65" s="26">
        <v>248117</v>
      </c>
      <c r="H65" s="81">
        <v>196883</v>
      </c>
      <c r="I65" s="81">
        <f t="shared" si="0"/>
        <v>445000</v>
      </c>
    </row>
    <row r="66" spans="1:9" ht="24.75" customHeight="1">
      <c r="A66" s="31"/>
      <c r="B66" s="21" t="s">
        <v>235</v>
      </c>
      <c r="C66" s="21" t="s">
        <v>215</v>
      </c>
      <c r="D66" s="21" t="s">
        <v>427</v>
      </c>
      <c r="E66" s="21"/>
      <c r="F66" s="96" t="s">
        <v>428</v>
      </c>
      <c r="G66" s="26">
        <f>G67</f>
        <v>0</v>
      </c>
      <c r="H66" s="81">
        <f>H67</f>
        <v>480000</v>
      </c>
      <c r="I66" s="81">
        <f t="shared" si="0"/>
        <v>480000</v>
      </c>
    </row>
    <row r="67" spans="1:9" ht="12.75">
      <c r="A67" s="31" t="s">
        <v>262</v>
      </c>
      <c r="B67" s="21" t="s">
        <v>235</v>
      </c>
      <c r="C67" s="21" t="s">
        <v>215</v>
      </c>
      <c r="D67" s="21" t="s">
        <v>427</v>
      </c>
      <c r="E67" s="21" t="s">
        <v>157</v>
      </c>
      <c r="F67" s="96" t="s">
        <v>237</v>
      </c>
      <c r="G67" s="26">
        <v>0</v>
      </c>
      <c r="H67" s="81">
        <v>480000</v>
      </c>
      <c r="I67" s="81">
        <f t="shared" si="0"/>
        <v>480000</v>
      </c>
    </row>
    <row r="68" spans="1:9" ht="38.25" hidden="1">
      <c r="A68" s="31"/>
      <c r="B68" s="21" t="s">
        <v>155</v>
      </c>
      <c r="C68" s="21" t="s">
        <v>215</v>
      </c>
      <c r="D68" s="21" t="s">
        <v>156</v>
      </c>
      <c r="E68" s="21"/>
      <c r="F68" s="95" t="s">
        <v>285</v>
      </c>
      <c r="G68" s="26">
        <f>G69</f>
        <v>0</v>
      </c>
      <c r="H68" s="26">
        <f>H69</f>
        <v>0</v>
      </c>
      <c r="I68" s="110">
        <f t="shared" si="0"/>
        <v>0</v>
      </c>
    </row>
    <row r="69" spans="1:9" ht="12.75" hidden="1">
      <c r="A69" s="31" t="s">
        <v>263</v>
      </c>
      <c r="B69" s="21" t="s">
        <v>284</v>
      </c>
      <c r="C69" s="21" t="s">
        <v>215</v>
      </c>
      <c r="D69" s="21" t="s">
        <v>156</v>
      </c>
      <c r="E69" s="21" t="s">
        <v>157</v>
      </c>
      <c r="F69" s="96" t="s">
        <v>237</v>
      </c>
      <c r="G69" s="26">
        <v>0</v>
      </c>
      <c r="H69" s="81">
        <v>0</v>
      </c>
      <c r="I69" s="110">
        <f t="shared" si="0"/>
        <v>0</v>
      </c>
    </row>
    <row r="70" spans="1:9" ht="37.5" customHeight="1" hidden="1">
      <c r="A70" s="31"/>
      <c r="B70" s="21" t="s">
        <v>158</v>
      </c>
      <c r="C70" s="21" t="s">
        <v>215</v>
      </c>
      <c r="D70" s="21" t="s">
        <v>356</v>
      </c>
      <c r="E70" s="21"/>
      <c r="F70" s="95" t="s">
        <v>357</v>
      </c>
      <c r="G70" s="26">
        <f>G71</f>
        <v>0</v>
      </c>
      <c r="H70" s="26">
        <f>H71</f>
        <v>0</v>
      </c>
      <c r="I70" s="110">
        <f t="shared" si="0"/>
        <v>0</v>
      </c>
    </row>
    <row r="71" spans="1:9" ht="25.5" hidden="1">
      <c r="A71" s="31" t="s">
        <v>326</v>
      </c>
      <c r="B71" s="21" t="s">
        <v>160</v>
      </c>
      <c r="C71" s="21" t="s">
        <v>215</v>
      </c>
      <c r="D71" s="21" t="s">
        <v>356</v>
      </c>
      <c r="E71" s="21" t="s">
        <v>157</v>
      </c>
      <c r="F71" s="96" t="s">
        <v>353</v>
      </c>
      <c r="G71" s="26">
        <v>0</v>
      </c>
      <c r="H71" s="81">
        <v>0</v>
      </c>
      <c r="I71" s="110">
        <f t="shared" si="0"/>
        <v>0</v>
      </c>
    </row>
    <row r="72" spans="1:9" ht="12.75" customHeight="1" hidden="1">
      <c r="A72" s="31"/>
      <c r="B72" s="21" t="s">
        <v>158</v>
      </c>
      <c r="C72" s="21" t="s">
        <v>215</v>
      </c>
      <c r="D72" s="21" t="s">
        <v>370</v>
      </c>
      <c r="E72" s="21"/>
      <c r="F72" s="95" t="s">
        <v>371</v>
      </c>
      <c r="G72" s="26">
        <f>G73</f>
        <v>0</v>
      </c>
      <c r="H72" s="26">
        <f>H73</f>
        <v>0</v>
      </c>
      <c r="I72" s="110">
        <f>H72+G72</f>
        <v>0</v>
      </c>
    </row>
    <row r="73" spans="1:9" ht="25.5" hidden="1">
      <c r="A73" s="31" t="s">
        <v>325</v>
      </c>
      <c r="B73" s="21" t="s">
        <v>160</v>
      </c>
      <c r="C73" s="21" t="s">
        <v>215</v>
      </c>
      <c r="D73" s="21" t="s">
        <v>370</v>
      </c>
      <c r="E73" s="21" t="s">
        <v>132</v>
      </c>
      <c r="F73" s="96" t="s">
        <v>236</v>
      </c>
      <c r="G73" s="26"/>
      <c r="H73" s="81"/>
      <c r="I73" s="110">
        <f>H73+G73</f>
        <v>0</v>
      </c>
    </row>
    <row r="74" spans="1:9" ht="51" hidden="1">
      <c r="A74" s="31"/>
      <c r="B74" s="21" t="s">
        <v>158</v>
      </c>
      <c r="C74" s="21" t="s">
        <v>215</v>
      </c>
      <c r="D74" s="21" t="s">
        <v>161</v>
      </c>
      <c r="E74" s="21"/>
      <c r="F74" s="95" t="s">
        <v>91</v>
      </c>
      <c r="G74" s="26">
        <v>0</v>
      </c>
      <c r="H74" s="83"/>
      <c r="I74" s="81">
        <f t="shared" si="0"/>
        <v>0</v>
      </c>
    </row>
    <row r="75" spans="1:9" ht="25.5" hidden="1">
      <c r="A75" s="31" t="s">
        <v>325</v>
      </c>
      <c r="B75" s="21" t="s">
        <v>158</v>
      </c>
      <c r="C75" s="21" t="s">
        <v>215</v>
      </c>
      <c r="D75" s="21" t="s">
        <v>161</v>
      </c>
      <c r="E75" s="21" t="s">
        <v>132</v>
      </c>
      <c r="F75" s="96" t="s">
        <v>236</v>
      </c>
      <c r="G75" s="26">
        <v>0</v>
      </c>
      <c r="H75" s="83"/>
      <c r="I75" s="81">
        <f t="shared" si="0"/>
        <v>0</v>
      </c>
    </row>
    <row r="76" spans="1:9" ht="12.75" hidden="1">
      <c r="A76" s="31"/>
      <c r="B76" s="21" t="s">
        <v>163</v>
      </c>
      <c r="C76" s="21" t="s">
        <v>215</v>
      </c>
      <c r="D76" s="21" t="s">
        <v>162</v>
      </c>
      <c r="E76" s="21"/>
      <c r="F76" s="95" t="s">
        <v>92</v>
      </c>
      <c r="G76" s="26">
        <v>0</v>
      </c>
      <c r="H76" s="83"/>
      <c r="I76" s="81">
        <f t="shared" si="0"/>
        <v>0</v>
      </c>
    </row>
    <row r="77" spans="1:9" ht="25.5" hidden="1">
      <c r="A77" s="31" t="s">
        <v>326</v>
      </c>
      <c r="B77" s="21" t="s">
        <v>164</v>
      </c>
      <c r="C77" s="21" t="s">
        <v>215</v>
      </c>
      <c r="D77" s="21" t="s">
        <v>162</v>
      </c>
      <c r="E77" s="21" t="s">
        <v>132</v>
      </c>
      <c r="F77" s="96" t="s">
        <v>236</v>
      </c>
      <c r="G77" s="26">
        <v>0</v>
      </c>
      <c r="H77" s="83"/>
      <c r="I77" s="81">
        <f t="shared" si="0"/>
        <v>0</v>
      </c>
    </row>
    <row r="78" spans="1:9" ht="51" hidden="1">
      <c r="A78" s="31"/>
      <c r="B78" s="21" t="s">
        <v>235</v>
      </c>
      <c r="C78" s="21" t="s">
        <v>215</v>
      </c>
      <c r="D78" s="21" t="s">
        <v>389</v>
      </c>
      <c r="E78" s="21"/>
      <c r="F78" s="96" t="s">
        <v>390</v>
      </c>
      <c r="G78" s="26">
        <f>G79</f>
        <v>0</v>
      </c>
      <c r="H78" s="26">
        <f>H79</f>
        <v>0</v>
      </c>
      <c r="I78" s="81">
        <f t="shared" si="0"/>
        <v>0</v>
      </c>
    </row>
    <row r="79" spans="1:9" ht="25.5" hidden="1">
      <c r="A79" s="31" t="s">
        <v>326</v>
      </c>
      <c r="B79" s="21" t="s">
        <v>235</v>
      </c>
      <c r="C79" s="21" t="s">
        <v>215</v>
      </c>
      <c r="D79" s="21" t="s">
        <v>389</v>
      </c>
      <c r="E79" s="21" t="s">
        <v>132</v>
      </c>
      <c r="F79" s="96" t="s">
        <v>236</v>
      </c>
      <c r="G79" s="26"/>
      <c r="H79" s="81"/>
      <c r="I79" s="81">
        <f t="shared" si="0"/>
        <v>0</v>
      </c>
    </row>
    <row r="80" spans="1:9" ht="12.75">
      <c r="A80" s="31"/>
      <c r="B80" s="21" t="s">
        <v>155</v>
      </c>
      <c r="C80" s="21" t="s">
        <v>213</v>
      </c>
      <c r="D80" s="21"/>
      <c r="E80" s="21"/>
      <c r="F80" s="98" t="s">
        <v>225</v>
      </c>
      <c r="G80" s="111">
        <f>G81+G83+G85+G100+G88+G96+G90+G98</f>
        <v>4790000</v>
      </c>
      <c r="H80" s="111">
        <f>H81+H83+H85+H100+H88+H96+H90+H98</f>
        <v>2901776.2</v>
      </c>
      <c r="I80" s="81">
        <f t="shared" si="0"/>
        <v>7691776.2</v>
      </c>
    </row>
    <row r="81" spans="1:9" ht="51" hidden="1">
      <c r="A81" s="31"/>
      <c r="B81" s="21" t="s">
        <v>155</v>
      </c>
      <c r="C81" s="21" t="s">
        <v>213</v>
      </c>
      <c r="D81" s="21" t="s">
        <v>165</v>
      </c>
      <c r="E81" s="21"/>
      <c r="F81" s="95" t="s">
        <v>238</v>
      </c>
      <c r="G81" s="26">
        <f>G82</f>
        <v>0</v>
      </c>
      <c r="H81" s="81">
        <f>H82</f>
        <v>0</v>
      </c>
      <c r="I81" s="81">
        <f t="shared" si="0"/>
        <v>0</v>
      </c>
    </row>
    <row r="82" spans="1:9" ht="12.75" hidden="1">
      <c r="A82" s="31" t="s">
        <v>327</v>
      </c>
      <c r="B82" s="21" t="s">
        <v>159</v>
      </c>
      <c r="C82" s="21" t="s">
        <v>213</v>
      </c>
      <c r="D82" s="21" t="s">
        <v>165</v>
      </c>
      <c r="E82" s="21" t="s">
        <v>157</v>
      </c>
      <c r="F82" s="96" t="s">
        <v>237</v>
      </c>
      <c r="G82" s="26">
        <v>0</v>
      </c>
      <c r="H82" s="81"/>
      <c r="I82" s="81">
        <f t="shared" si="0"/>
        <v>0</v>
      </c>
    </row>
    <row r="83" spans="1:9" ht="51" hidden="1">
      <c r="A83" s="31"/>
      <c r="B83" s="21" t="s">
        <v>155</v>
      </c>
      <c r="C83" s="21" t="s">
        <v>213</v>
      </c>
      <c r="D83" s="21" t="s">
        <v>166</v>
      </c>
      <c r="E83" s="21"/>
      <c r="F83" s="95" t="s">
        <v>239</v>
      </c>
      <c r="G83" s="26">
        <f>G84</f>
        <v>0</v>
      </c>
      <c r="H83" s="83"/>
      <c r="I83" s="81">
        <f aca="true" t="shared" si="3" ref="I83:I163">H83+G83</f>
        <v>0</v>
      </c>
    </row>
    <row r="84" spans="1:9" ht="12.75" hidden="1">
      <c r="A84" s="31" t="s">
        <v>323</v>
      </c>
      <c r="B84" s="21" t="s">
        <v>284</v>
      </c>
      <c r="C84" s="21" t="s">
        <v>213</v>
      </c>
      <c r="D84" s="21" t="s">
        <v>166</v>
      </c>
      <c r="E84" s="21" t="s">
        <v>157</v>
      </c>
      <c r="F84" s="96" t="s">
        <v>237</v>
      </c>
      <c r="G84" s="26">
        <v>0</v>
      </c>
      <c r="H84" s="83"/>
      <c r="I84" s="81">
        <f t="shared" si="3"/>
        <v>0</v>
      </c>
    </row>
    <row r="85" spans="1:9" ht="12.75">
      <c r="A85" s="31"/>
      <c r="B85" s="21" t="s">
        <v>284</v>
      </c>
      <c r="C85" s="21" t="s">
        <v>213</v>
      </c>
      <c r="D85" s="21" t="s">
        <v>167</v>
      </c>
      <c r="E85" s="21"/>
      <c r="F85" s="95" t="s">
        <v>93</v>
      </c>
      <c r="G85" s="26">
        <f>SUM(G86:G87)</f>
        <v>500000</v>
      </c>
      <c r="H85" s="26">
        <f>SUM(H86:H87)</f>
        <v>2901776.2</v>
      </c>
      <c r="I85" s="81">
        <f t="shared" si="3"/>
        <v>3401776.2</v>
      </c>
    </row>
    <row r="86" spans="1:9" ht="12.75" customHeight="1">
      <c r="A86" s="31" t="s">
        <v>323</v>
      </c>
      <c r="B86" s="21" t="s">
        <v>160</v>
      </c>
      <c r="C86" s="21" t="s">
        <v>213</v>
      </c>
      <c r="D86" s="21" t="s">
        <v>167</v>
      </c>
      <c r="E86" s="21" t="s">
        <v>157</v>
      </c>
      <c r="F86" s="96" t="s">
        <v>406</v>
      </c>
      <c r="G86" s="26">
        <v>500000</v>
      </c>
      <c r="H86" s="81">
        <v>2901776.2</v>
      </c>
      <c r="I86" s="81">
        <f t="shared" si="3"/>
        <v>3401776.2</v>
      </c>
    </row>
    <row r="87" spans="1:9" ht="25.5" hidden="1">
      <c r="A87" s="31" t="s">
        <v>329</v>
      </c>
      <c r="B87" s="21" t="s">
        <v>284</v>
      </c>
      <c r="C87" s="21" t="s">
        <v>213</v>
      </c>
      <c r="D87" s="21" t="s">
        <v>167</v>
      </c>
      <c r="E87" s="21" t="s">
        <v>132</v>
      </c>
      <c r="F87" s="96" t="s">
        <v>374</v>
      </c>
      <c r="G87" s="26"/>
      <c r="H87" s="81"/>
      <c r="I87" s="81">
        <f t="shared" si="3"/>
        <v>0</v>
      </c>
    </row>
    <row r="88" spans="1:9" ht="12.75" hidden="1">
      <c r="A88" s="31"/>
      <c r="B88" s="21" t="s">
        <v>235</v>
      </c>
      <c r="C88" s="21" t="s">
        <v>213</v>
      </c>
      <c r="D88" s="21" t="s">
        <v>377</v>
      </c>
      <c r="E88" s="21"/>
      <c r="F88" s="101" t="s">
        <v>378</v>
      </c>
      <c r="G88" s="26">
        <f>G89</f>
        <v>0</v>
      </c>
      <c r="H88" s="81">
        <f>H89</f>
        <v>0</v>
      </c>
      <c r="I88" s="81">
        <f t="shared" si="3"/>
        <v>0</v>
      </c>
    </row>
    <row r="89" spans="1:9" ht="12.75" hidden="1">
      <c r="A89" s="31" t="s">
        <v>330</v>
      </c>
      <c r="B89" s="21" t="s">
        <v>235</v>
      </c>
      <c r="C89" s="21" t="s">
        <v>213</v>
      </c>
      <c r="D89" s="21" t="s">
        <v>377</v>
      </c>
      <c r="E89" s="21" t="s">
        <v>157</v>
      </c>
      <c r="F89" s="96" t="s">
        <v>237</v>
      </c>
      <c r="G89" s="26"/>
      <c r="H89" s="81"/>
      <c r="I89" s="81">
        <f t="shared" si="3"/>
        <v>0</v>
      </c>
    </row>
    <row r="90" spans="1:9" ht="12.75" hidden="1">
      <c r="A90" s="31"/>
      <c r="B90" s="21" t="s">
        <v>235</v>
      </c>
      <c r="C90" s="21" t="s">
        <v>213</v>
      </c>
      <c r="D90" s="21" t="s">
        <v>387</v>
      </c>
      <c r="E90" s="21"/>
      <c r="F90" s="96" t="s">
        <v>388</v>
      </c>
      <c r="G90" s="26">
        <f>G91</f>
        <v>0</v>
      </c>
      <c r="H90" s="26">
        <f>H91</f>
        <v>0</v>
      </c>
      <c r="I90" s="81">
        <f t="shared" si="3"/>
        <v>0</v>
      </c>
    </row>
    <row r="91" spans="1:9" ht="12.75" hidden="1">
      <c r="A91" s="31" t="s">
        <v>331</v>
      </c>
      <c r="B91" s="21" t="s">
        <v>235</v>
      </c>
      <c r="C91" s="21" t="s">
        <v>213</v>
      </c>
      <c r="D91" s="21" t="s">
        <v>387</v>
      </c>
      <c r="E91" s="21" t="s">
        <v>157</v>
      </c>
      <c r="F91" s="96" t="s">
        <v>237</v>
      </c>
      <c r="G91" s="26"/>
      <c r="H91" s="81"/>
      <c r="I91" s="110">
        <f t="shared" si="3"/>
        <v>0</v>
      </c>
    </row>
    <row r="92" spans="1:9" ht="25.5" hidden="1">
      <c r="A92" s="31"/>
      <c r="B92" s="21" t="s">
        <v>235</v>
      </c>
      <c r="C92" s="21" t="s">
        <v>213</v>
      </c>
      <c r="D92" s="21" t="s">
        <v>395</v>
      </c>
      <c r="E92" s="21"/>
      <c r="F92" s="96" t="s">
        <v>396</v>
      </c>
      <c r="G92" s="26">
        <f>G93</f>
        <v>0</v>
      </c>
      <c r="H92" s="26">
        <f>H93</f>
        <v>0</v>
      </c>
      <c r="I92" s="110">
        <f>H92+G92</f>
        <v>0</v>
      </c>
    </row>
    <row r="93" spans="1:9" ht="12.75" hidden="1">
      <c r="A93" s="31" t="s">
        <v>332</v>
      </c>
      <c r="B93" s="21" t="s">
        <v>235</v>
      </c>
      <c r="C93" s="21" t="s">
        <v>213</v>
      </c>
      <c r="D93" s="21" t="s">
        <v>395</v>
      </c>
      <c r="E93" s="21" t="s">
        <v>157</v>
      </c>
      <c r="F93" s="96" t="s">
        <v>237</v>
      </c>
      <c r="G93" s="26">
        <v>0</v>
      </c>
      <c r="H93" s="81"/>
      <c r="I93" s="110">
        <f>H93+G93</f>
        <v>0</v>
      </c>
    </row>
    <row r="94" spans="1:9" ht="25.5" hidden="1">
      <c r="A94" s="31"/>
      <c r="B94" s="21" t="s">
        <v>169</v>
      </c>
      <c r="C94" s="21" t="s">
        <v>213</v>
      </c>
      <c r="D94" s="21" t="s">
        <v>168</v>
      </c>
      <c r="E94" s="21"/>
      <c r="F94" s="95" t="s">
        <v>94</v>
      </c>
      <c r="G94" s="26">
        <v>0</v>
      </c>
      <c r="H94" s="83"/>
      <c r="I94" s="81">
        <f t="shared" si="3"/>
        <v>0</v>
      </c>
    </row>
    <row r="95" spans="1:9" ht="25.5" hidden="1">
      <c r="A95" s="31" t="s">
        <v>332</v>
      </c>
      <c r="B95" s="21" t="s">
        <v>170</v>
      </c>
      <c r="C95" s="21" t="s">
        <v>213</v>
      </c>
      <c r="D95" s="21" t="s">
        <v>168</v>
      </c>
      <c r="E95" s="21" t="s">
        <v>132</v>
      </c>
      <c r="F95" s="96" t="s">
        <v>236</v>
      </c>
      <c r="G95" s="26">
        <v>0</v>
      </c>
      <c r="H95" s="83"/>
      <c r="I95" s="81">
        <f t="shared" si="3"/>
        <v>0</v>
      </c>
    </row>
    <row r="96" spans="1:9" ht="38.25">
      <c r="A96" s="31"/>
      <c r="B96" s="21" t="s">
        <v>235</v>
      </c>
      <c r="C96" s="21" t="s">
        <v>213</v>
      </c>
      <c r="D96" s="21" t="s">
        <v>383</v>
      </c>
      <c r="E96" s="21"/>
      <c r="F96" s="96" t="s">
        <v>384</v>
      </c>
      <c r="G96" s="26">
        <f>G97</f>
        <v>1000000</v>
      </c>
      <c r="H96" s="81">
        <f>H97</f>
        <v>0</v>
      </c>
      <c r="I96" s="81">
        <f t="shared" si="3"/>
        <v>1000000</v>
      </c>
    </row>
    <row r="97" spans="1:9" ht="12.75">
      <c r="A97" s="31" t="s">
        <v>324</v>
      </c>
      <c r="B97" s="21" t="s">
        <v>235</v>
      </c>
      <c r="C97" s="21" t="s">
        <v>213</v>
      </c>
      <c r="D97" s="21" t="s">
        <v>383</v>
      </c>
      <c r="E97" s="21" t="s">
        <v>157</v>
      </c>
      <c r="F97" s="96" t="s">
        <v>237</v>
      </c>
      <c r="G97" s="26">
        <v>1000000</v>
      </c>
      <c r="H97" s="81">
        <v>0</v>
      </c>
      <c r="I97" s="81">
        <f t="shared" si="3"/>
        <v>1000000</v>
      </c>
    </row>
    <row r="98" spans="1:9" ht="38.25">
      <c r="A98" s="31"/>
      <c r="B98" s="21" t="s">
        <v>235</v>
      </c>
      <c r="C98" s="21" t="s">
        <v>213</v>
      </c>
      <c r="D98" s="21" t="s">
        <v>407</v>
      </c>
      <c r="E98" s="21"/>
      <c r="F98" s="96" t="s">
        <v>408</v>
      </c>
      <c r="G98" s="26">
        <f>G99</f>
        <v>3000000</v>
      </c>
      <c r="H98" s="81">
        <f>H99</f>
        <v>0</v>
      </c>
      <c r="I98" s="81">
        <f>H98+G98</f>
        <v>3000000</v>
      </c>
    </row>
    <row r="99" spans="1:9" ht="12.75">
      <c r="A99" s="31" t="s">
        <v>263</v>
      </c>
      <c r="B99" s="21" t="s">
        <v>235</v>
      </c>
      <c r="C99" s="21" t="s">
        <v>213</v>
      </c>
      <c r="D99" s="21" t="s">
        <v>407</v>
      </c>
      <c r="E99" s="21" t="s">
        <v>157</v>
      </c>
      <c r="F99" s="96" t="s">
        <v>237</v>
      </c>
      <c r="G99" s="26">
        <v>3000000</v>
      </c>
      <c r="H99" s="81">
        <v>0</v>
      </c>
      <c r="I99" s="81">
        <f>H99+G99</f>
        <v>3000000</v>
      </c>
    </row>
    <row r="100" spans="1:9" ht="38.25">
      <c r="A100" s="31"/>
      <c r="B100" s="21" t="s">
        <v>284</v>
      </c>
      <c r="C100" s="21" t="s">
        <v>213</v>
      </c>
      <c r="D100" s="21" t="s">
        <v>168</v>
      </c>
      <c r="E100" s="21"/>
      <c r="F100" s="95" t="s">
        <v>346</v>
      </c>
      <c r="G100" s="26">
        <f>SUM(G101:G101)</f>
        <v>290000</v>
      </c>
      <c r="H100" s="26">
        <f>SUM(H101:H101)</f>
        <v>0</v>
      </c>
      <c r="I100" s="81">
        <f>H100+G100</f>
        <v>290000</v>
      </c>
    </row>
    <row r="101" spans="1:9" ht="25.5">
      <c r="A101" s="31" t="s">
        <v>325</v>
      </c>
      <c r="B101" s="21" t="s">
        <v>160</v>
      </c>
      <c r="C101" s="21" t="s">
        <v>213</v>
      </c>
      <c r="D101" s="21" t="s">
        <v>168</v>
      </c>
      <c r="E101" s="21" t="s">
        <v>132</v>
      </c>
      <c r="F101" s="96" t="s">
        <v>236</v>
      </c>
      <c r="G101" s="26">
        <v>290000</v>
      </c>
      <c r="H101" s="81">
        <v>0</v>
      </c>
      <c r="I101" s="81">
        <f>H101+G101</f>
        <v>290000</v>
      </c>
    </row>
    <row r="102" spans="1:9" ht="12.75">
      <c r="A102" s="31"/>
      <c r="B102" s="21" t="s">
        <v>164</v>
      </c>
      <c r="C102" s="21" t="s">
        <v>216</v>
      </c>
      <c r="D102" s="21"/>
      <c r="E102" s="21"/>
      <c r="F102" s="98" t="s">
        <v>229</v>
      </c>
      <c r="G102" s="111">
        <f>G103+G107+G112+G117+G120+G126+G114+G109+G128+G105</f>
        <v>12761091.120000001</v>
      </c>
      <c r="H102" s="111">
        <f>H103+H107+H112+H117+H120+H126+H114+H109+H128+H105</f>
        <v>7696087.13</v>
      </c>
      <c r="I102" s="81">
        <f>H102+G102</f>
        <v>20457178.25</v>
      </c>
    </row>
    <row r="103" spans="1:9" ht="38.25">
      <c r="A103" s="31"/>
      <c r="B103" s="21" t="s">
        <v>170</v>
      </c>
      <c r="C103" s="21" t="s">
        <v>216</v>
      </c>
      <c r="D103" s="21" t="s">
        <v>429</v>
      </c>
      <c r="E103" s="21"/>
      <c r="F103" s="95" t="s">
        <v>430</v>
      </c>
      <c r="G103" s="111">
        <f>G104</f>
        <v>0</v>
      </c>
      <c r="H103" s="111">
        <f>H104</f>
        <v>7420100</v>
      </c>
      <c r="I103" s="110">
        <f t="shared" si="3"/>
        <v>7420100</v>
      </c>
    </row>
    <row r="104" spans="1:9" ht="26.25" customHeight="1">
      <c r="A104" s="31" t="s">
        <v>326</v>
      </c>
      <c r="B104" s="21" t="s">
        <v>159</v>
      </c>
      <c r="C104" s="21" t="s">
        <v>216</v>
      </c>
      <c r="D104" s="21" t="s">
        <v>429</v>
      </c>
      <c r="E104" s="21" t="s">
        <v>132</v>
      </c>
      <c r="F104" s="96" t="s">
        <v>236</v>
      </c>
      <c r="G104" s="111">
        <v>0</v>
      </c>
      <c r="H104" s="110">
        <v>7420100</v>
      </c>
      <c r="I104" s="110">
        <f t="shared" si="3"/>
        <v>7420100</v>
      </c>
    </row>
    <row r="105" spans="1:9" ht="36" customHeight="1">
      <c r="A105" s="31"/>
      <c r="B105" s="21" t="s">
        <v>170</v>
      </c>
      <c r="C105" s="21" t="s">
        <v>216</v>
      </c>
      <c r="D105" s="21" t="s">
        <v>431</v>
      </c>
      <c r="E105" s="21"/>
      <c r="F105" s="95" t="s">
        <v>432</v>
      </c>
      <c r="G105" s="111">
        <f>G106</f>
        <v>0</v>
      </c>
      <c r="H105" s="111">
        <f>H106</f>
        <v>2473586</v>
      </c>
      <c r="I105" s="110">
        <f>H105+G105</f>
        <v>2473586</v>
      </c>
    </row>
    <row r="106" spans="1:9" ht="26.25" customHeight="1">
      <c r="A106" s="31" t="s">
        <v>327</v>
      </c>
      <c r="B106" s="21" t="s">
        <v>159</v>
      </c>
      <c r="C106" s="21" t="s">
        <v>216</v>
      </c>
      <c r="D106" s="21" t="s">
        <v>431</v>
      </c>
      <c r="E106" s="21" t="s">
        <v>132</v>
      </c>
      <c r="F106" s="96" t="s">
        <v>236</v>
      </c>
      <c r="G106" s="111">
        <v>0</v>
      </c>
      <c r="H106" s="110">
        <v>2473586</v>
      </c>
      <c r="I106" s="110">
        <f>H106+G106</f>
        <v>2473586</v>
      </c>
    </row>
    <row r="107" spans="1:9" ht="12.75">
      <c r="A107" s="31"/>
      <c r="B107" s="21" t="s">
        <v>172</v>
      </c>
      <c r="C107" s="21" t="s">
        <v>216</v>
      </c>
      <c r="D107" s="21" t="s">
        <v>171</v>
      </c>
      <c r="E107" s="21"/>
      <c r="F107" s="95" t="s">
        <v>95</v>
      </c>
      <c r="G107" s="111">
        <f>G108</f>
        <v>2608736</v>
      </c>
      <c r="H107" s="111">
        <f>H108</f>
        <v>0</v>
      </c>
      <c r="I107" s="110">
        <f t="shared" si="3"/>
        <v>2608736</v>
      </c>
    </row>
    <row r="108" spans="1:9" ht="25.5">
      <c r="A108" s="31" t="s">
        <v>328</v>
      </c>
      <c r="B108" s="21" t="s">
        <v>158</v>
      </c>
      <c r="C108" s="21" t="s">
        <v>216</v>
      </c>
      <c r="D108" s="21" t="s">
        <v>171</v>
      </c>
      <c r="E108" s="21" t="s">
        <v>132</v>
      </c>
      <c r="F108" s="96" t="s">
        <v>348</v>
      </c>
      <c r="G108" s="111">
        <v>2608736</v>
      </c>
      <c r="H108" s="110">
        <v>0</v>
      </c>
      <c r="I108" s="110">
        <f t="shared" si="3"/>
        <v>2608736</v>
      </c>
    </row>
    <row r="109" spans="1:9" ht="38.25">
      <c r="A109" s="31"/>
      <c r="B109" s="21" t="s">
        <v>172</v>
      </c>
      <c r="C109" s="21" t="s">
        <v>216</v>
      </c>
      <c r="D109" s="21" t="s">
        <v>372</v>
      </c>
      <c r="E109" s="21"/>
      <c r="F109" s="95" t="s">
        <v>373</v>
      </c>
      <c r="G109" s="111">
        <f>G110+G111</f>
        <v>4481808.45</v>
      </c>
      <c r="H109" s="111">
        <f>H110+H111</f>
        <v>98158.6</v>
      </c>
      <c r="I109" s="110">
        <f>H109+G109</f>
        <v>4579967.05</v>
      </c>
    </row>
    <row r="110" spans="1:9" ht="12.75">
      <c r="A110" s="31" t="s">
        <v>329</v>
      </c>
      <c r="B110" s="21" t="s">
        <v>158</v>
      </c>
      <c r="C110" s="21" t="s">
        <v>216</v>
      </c>
      <c r="D110" s="21" t="s">
        <v>372</v>
      </c>
      <c r="E110" s="21" t="s">
        <v>157</v>
      </c>
      <c r="F110" s="96" t="s">
        <v>237</v>
      </c>
      <c r="G110" s="111">
        <v>4293069.9</v>
      </c>
      <c r="H110" s="110">
        <v>28344.1</v>
      </c>
      <c r="I110" s="110">
        <f>H110+G110</f>
        <v>4321414</v>
      </c>
    </row>
    <row r="111" spans="1:9" ht="25.5">
      <c r="A111" s="31" t="s">
        <v>330</v>
      </c>
      <c r="B111" s="21" t="s">
        <v>158</v>
      </c>
      <c r="C111" s="21" t="s">
        <v>216</v>
      </c>
      <c r="D111" s="21" t="s">
        <v>372</v>
      </c>
      <c r="E111" s="21" t="s">
        <v>132</v>
      </c>
      <c r="F111" s="96" t="s">
        <v>236</v>
      </c>
      <c r="G111" s="111">
        <v>188738.55</v>
      </c>
      <c r="H111" s="110">
        <v>69814.5</v>
      </c>
      <c r="I111" s="110">
        <f>H111+G111</f>
        <v>258553.05</v>
      </c>
    </row>
    <row r="112" spans="1:17" s="9" customFormat="1" ht="25.5">
      <c r="A112" s="31"/>
      <c r="B112" s="21" t="s">
        <v>173</v>
      </c>
      <c r="C112" s="21" t="s">
        <v>216</v>
      </c>
      <c r="D112" s="21" t="s">
        <v>360</v>
      </c>
      <c r="E112" s="21"/>
      <c r="F112" s="100" t="s">
        <v>361</v>
      </c>
      <c r="G112" s="111">
        <f>G113</f>
        <v>3000000</v>
      </c>
      <c r="H112" s="111">
        <f>H113</f>
        <v>-2412495.12</v>
      </c>
      <c r="I112" s="110">
        <f t="shared" si="3"/>
        <v>587504.8799999999</v>
      </c>
      <c r="J112"/>
      <c r="K112"/>
      <c r="L112"/>
      <c r="M112"/>
      <c r="N112"/>
      <c r="O112"/>
      <c r="P112"/>
      <c r="Q112"/>
    </row>
    <row r="113" spans="1:17" ht="25.5">
      <c r="A113" s="31" t="s">
        <v>331</v>
      </c>
      <c r="B113" s="21" t="s">
        <v>284</v>
      </c>
      <c r="C113" s="21" t="s">
        <v>216</v>
      </c>
      <c r="D113" s="21" t="s">
        <v>360</v>
      </c>
      <c r="E113" s="21" t="s">
        <v>132</v>
      </c>
      <c r="F113" s="96" t="s">
        <v>236</v>
      </c>
      <c r="G113" s="111">
        <v>3000000</v>
      </c>
      <c r="H113" s="110">
        <v>-2412495.12</v>
      </c>
      <c r="I113" s="110">
        <f t="shared" si="3"/>
        <v>587504.8799999999</v>
      </c>
      <c r="J113" s="9"/>
      <c r="K113" s="9"/>
      <c r="L113" s="9"/>
      <c r="M113" s="9"/>
      <c r="N113" s="9"/>
      <c r="O113" s="9"/>
      <c r="P113" s="9"/>
      <c r="Q113" s="9"/>
    </row>
    <row r="114" spans="1:9" ht="12.75" customHeight="1">
      <c r="A114" s="31"/>
      <c r="B114" s="21" t="s">
        <v>173</v>
      </c>
      <c r="C114" s="21" t="s">
        <v>216</v>
      </c>
      <c r="D114" s="21" t="s">
        <v>174</v>
      </c>
      <c r="E114" s="21"/>
      <c r="F114" s="101" t="s">
        <v>375</v>
      </c>
      <c r="G114" s="111">
        <f>G115+G116</f>
        <v>499611.28</v>
      </c>
      <c r="H114" s="111">
        <f>H115+H116</f>
        <v>36677.32</v>
      </c>
      <c r="I114" s="110">
        <f t="shared" si="3"/>
        <v>536288.6</v>
      </c>
    </row>
    <row r="115" spans="1:9" ht="12.75">
      <c r="A115" s="31" t="s">
        <v>332</v>
      </c>
      <c r="B115" s="21" t="s">
        <v>164</v>
      </c>
      <c r="C115" s="21" t="s">
        <v>216</v>
      </c>
      <c r="D115" s="21" t="s">
        <v>174</v>
      </c>
      <c r="E115" s="21" t="s">
        <v>157</v>
      </c>
      <c r="F115" s="96" t="s">
        <v>237</v>
      </c>
      <c r="G115" s="111">
        <v>499611.28</v>
      </c>
      <c r="H115" s="110">
        <v>388.72</v>
      </c>
      <c r="I115" s="110">
        <f t="shared" si="3"/>
        <v>500000</v>
      </c>
    </row>
    <row r="116" spans="1:9" ht="25.5">
      <c r="A116" s="31" t="s">
        <v>333</v>
      </c>
      <c r="B116" s="21" t="s">
        <v>164</v>
      </c>
      <c r="C116" s="21" t="s">
        <v>216</v>
      </c>
      <c r="D116" s="21" t="s">
        <v>174</v>
      </c>
      <c r="E116" s="21" t="s">
        <v>132</v>
      </c>
      <c r="F116" s="96" t="s">
        <v>236</v>
      </c>
      <c r="G116" s="111">
        <v>0</v>
      </c>
      <c r="H116" s="110">
        <v>36288.6</v>
      </c>
      <c r="I116" s="110">
        <f>H116+G116</f>
        <v>36288.6</v>
      </c>
    </row>
    <row r="117" spans="1:9" ht="12.75">
      <c r="A117" s="31"/>
      <c r="B117" s="21" t="s">
        <v>177</v>
      </c>
      <c r="C117" s="21" t="s">
        <v>216</v>
      </c>
      <c r="D117" s="21" t="s">
        <v>175</v>
      </c>
      <c r="E117" s="21"/>
      <c r="F117" s="95" t="s">
        <v>96</v>
      </c>
      <c r="G117" s="111">
        <f>G118</f>
        <v>240000</v>
      </c>
      <c r="H117" s="111">
        <f>H118</f>
        <v>0</v>
      </c>
      <c r="I117" s="110">
        <f t="shared" si="3"/>
        <v>240000</v>
      </c>
    </row>
    <row r="118" spans="1:9" ht="25.5">
      <c r="A118" s="31" t="s">
        <v>334</v>
      </c>
      <c r="B118" s="21" t="s">
        <v>173</v>
      </c>
      <c r="C118" s="21" t="s">
        <v>216</v>
      </c>
      <c r="D118" s="21" t="s">
        <v>175</v>
      </c>
      <c r="E118" s="21" t="s">
        <v>132</v>
      </c>
      <c r="F118" s="96" t="s">
        <v>236</v>
      </c>
      <c r="G118" s="111">
        <v>240000</v>
      </c>
      <c r="H118" s="110">
        <v>0</v>
      </c>
      <c r="I118" s="110">
        <f t="shared" si="3"/>
        <v>240000</v>
      </c>
    </row>
    <row r="119" spans="1:9" ht="12.75" hidden="1">
      <c r="A119" s="31"/>
      <c r="B119" s="21"/>
      <c r="C119" s="21"/>
      <c r="D119" s="21"/>
      <c r="E119" s="21"/>
      <c r="F119" s="96"/>
      <c r="G119" s="111"/>
      <c r="H119" s="112"/>
      <c r="I119" s="110">
        <f t="shared" si="3"/>
        <v>0</v>
      </c>
    </row>
    <row r="120" spans="1:17" s="4" customFormat="1" ht="23.25" customHeight="1">
      <c r="A120" s="31"/>
      <c r="B120" s="21" t="s">
        <v>170</v>
      </c>
      <c r="C120" s="21" t="s">
        <v>216</v>
      </c>
      <c r="D120" s="21" t="s">
        <v>176</v>
      </c>
      <c r="E120" s="21"/>
      <c r="F120" s="95" t="s">
        <v>97</v>
      </c>
      <c r="G120" s="111">
        <f>G125</f>
        <v>1914121.72</v>
      </c>
      <c r="H120" s="111">
        <f>H125</f>
        <v>96874</v>
      </c>
      <c r="I120" s="110">
        <f t="shared" si="3"/>
        <v>2010995.72</v>
      </c>
      <c r="J120"/>
      <c r="K120"/>
      <c r="L120"/>
      <c r="M120"/>
      <c r="N120"/>
      <c r="O120"/>
      <c r="P120"/>
      <c r="Q120"/>
    </row>
    <row r="121" spans="1:9" s="4" customFormat="1" ht="24.75" customHeight="1" hidden="1">
      <c r="A121" s="145" t="s">
        <v>318</v>
      </c>
      <c r="B121" s="146" t="s">
        <v>129</v>
      </c>
      <c r="C121" s="146" t="s">
        <v>126</v>
      </c>
      <c r="D121" s="146" t="s">
        <v>127</v>
      </c>
      <c r="E121" s="146" t="s">
        <v>128</v>
      </c>
      <c r="F121" s="148" t="s">
        <v>266</v>
      </c>
      <c r="G121" s="147" t="s">
        <v>358</v>
      </c>
      <c r="H121" s="113"/>
      <c r="I121" s="110"/>
    </row>
    <row r="122" spans="1:17" s="7" customFormat="1" ht="63" customHeight="1" hidden="1">
      <c r="A122" s="145"/>
      <c r="B122" s="146"/>
      <c r="C122" s="146"/>
      <c r="D122" s="146"/>
      <c r="E122" s="146"/>
      <c r="F122" s="148"/>
      <c r="G122" s="147"/>
      <c r="H122" s="113"/>
      <c r="I122" s="110"/>
      <c r="J122" s="4"/>
      <c r="K122" s="4"/>
      <c r="L122" s="4"/>
      <c r="M122" s="4"/>
      <c r="N122" s="4"/>
      <c r="O122" s="4"/>
      <c r="P122" s="4"/>
      <c r="Q122" s="4"/>
    </row>
    <row r="123" spans="1:17" s="2" customFormat="1" ht="12.75" hidden="1">
      <c r="A123" s="145"/>
      <c r="B123" s="146"/>
      <c r="C123" s="146"/>
      <c r="D123" s="146"/>
      <c r="E123" s="146"/>
      <c r="F123" s="148"/>
      <c r="G123" s="147"/>
      <c r="H123" s="113"/>
      <c r="I123" s="110"/>
      <c r="J123" s="7"/>
      <c r="K123" s="7"/>
      <c r="L123" s="7"/>
      <c r="M123" s="7"/>
      <c r="N123" s="7"/>
      <c r="O123" s="7"/>
      <c r="P123" s="7"/>
      <c r="Q123" s="7"/>
    </row>
    <row r="124" spans="1:17" ht="12.75" hidden="1">
      <c r="A124" s="23">
        <v>1</v>
      </c>
      <c r="B124" s="24" t="s">
        <v>220</v>
      </c>
      <c r="C124" s="24" t="s">
        <v>221</v>
      </c>
      <c r="D124" s="24" t="s">
        <v>222</v>
      </c>
      <c r="E124" s="24" t="s">
        <v>248</v>
      </c>
      <c r="F124" s="99">
        <v>6</v>
      </c>
      <c r="G124" s="114">
        <v>7</v>
      </c>
      <c r="H124" s="115"/>
      <c r="I124" s="110"/>
      <c r="J124" s="2"/>
      <c r="K124" s="2"/>
      <c r="L124" s="2"/>
      <c r="M124" s="2"/>
      <c r="N124" s="2"/>
      <c r="O124" s="2"/>
      <c r="P124" s="2"/>
      <c r="Q124" s="2"/>
    </row>
    <row r="125" spans="1:9" ht="25.5">
      <c r="A125" s="31" t="s">
        <v>335</v>
      </c>
      <c r="B125" s="21" t="s">
        <v>284</v>
      </c>
      <c r="C125" s="21" t="s">
        <v>216</v>
      </c>
      <c r="D125" s="21" t="s">
        <v>176</v>
      </c>
      <c r="E125" s="21" t="s">
        <v>132</v>
      </c>
      <c r="F125" s="96" t="s">
        <v>236</v>
      </c>
      <c r="G125" s="111">
        <v>1914121.72</v>
      </c>
      <c r="H125" s="110">
        <v>96874</v>
      </c>
      <c r="I125" s="110">
        <f t="shared" si="3"/>
        <v>2010995.72</v>
      </c>
    </row>
    <row r="126" spans="1:9" ht="12.75">
      <c r="A126" s="31"/>
      <c r="B126" s="21" t="s">
        <v>173</v>
      </c>
      <c r="C126" s="21" t="s">
        <v>216</v>
      </c>
      <c r="D126" s="21" t="s">
        <v>418</v>
      </c>
      <c r="E126" s="21"/>
      <c r="F126" s="95" t="s">
        <v>419</v>
      </c>
      <c r="G126" s="111">
        <f>G127</f>
        <v>16813.67</v>
      </c>
      <c r="H126" s="111">
        <f>H127</f>
        <v>-16813.67</v>
      </c>
      <c r="I126" s="110">
        <f t="shared" si="3"/>
        <v>0</v>
      </c>
    </row>
    <row r="127" spans="1:17" s="9" customFormat="1" ht="25.5">
      <c r="A127" s="31" t="s">
        <v>336</v>
      </c>
      <c r="B127" s="21" t="s">
        <v>173</v>
      </c>
      <c r="C127" s="21" t="s">
        <v>216</v>
      </c>
      <c r="D127" s="21" t="s">
        <v>418</v>
      </c>
      <c r="E127" s="21" t="s">
        <v>132</v>
      </c>
      <c r="F127" s="96" t="s">
        <v>236</v>
      </c>
      <c r="G127" s="111">
        <v>16813.67</v>
      </c>
      <c r="H127" s="110">
        <v>-16813.67</v>
      </c>
      <c r="I127" s="110">
        <f t="shared" si="3"/>
        <v>0</v>
      </c>
      <c r="J127"/>
      <c r="K127"/>
      <c r="L127"/>
      <c r="M127"/>
      <c r="N127"/>
      <c r="O127"/>
      <c r="P127"/>
      <c r="Q127"/>
    </row>
    <row r="128" spans="1:9" ht="75.75" customHeight="1" hidden="1">
      <c r="A128" s="31"/>
      <c r="B128" s="21" t="s">
        <v>173</v>
      </c>
      <c r="C128" s="21" t="s">
        <v>216</v>
      </c>
      <c r="D128" s="21" t="s">
        <v>364</v>
      </c>
      <c r="E128" s="21"/>
      <c r="F128" s="95" t="s">
        <v>365</v>
      </c>
      <c r="G128" s="111">
        <f>G129</f>
        <v>0</v>
      </c>
      <c r="H128" s="111">
        <f>H129</f>
        <v>0</v>
      </c>
      <c r="I128" s="110">
        <f>H128+G128</f>
        <v>0</v>
      </c>
    </row>
    <row r="129" spans="1:17" s="9" customFormat="1" ht="25.5" hidden="1">
      <c r="A129" s="31" t="s">
        <v>354</v>
      </c>
      <c r="B129" s="21" t="s">
        <v>173</v>
      </c>
      <c r="C129" s="21" t="s">
        <v>216</v>
      </c>
      <c r="D129" s="21" t="s">
        <v>364</v>
      </c>
      <c r="E129" s="21" t="s">
        <v>132</v>
      </c>
      <c r="F129" s="96" t="s">
        <v>236</v>
      </c>
      <c r="G129" s="111"/>
      <c r="H129" s="110"/>
      <c r="I129" s="110">
        <f>H129+G129</f>
        <v>0</v>
      </c>
      <c r="J129"/>
      <c r="K129"/>
      <c r="L129"/>
      <c r="M129"/>
      <c r="N129"/>
      <c r="O129"/>
      <c r="P129"/>
      <c r="Q129"/>
    </row>
    <row r="130" spans="1:17" ht="12.75" hidden="1">
      <c r="A130" s="30"/>
      <c r="B130" s="20" t="s">
        <v>98</v>
      </c>
      <c r="C130" s="20"/>
      <c r="D130" s="20"/>
      <c r="E130" s="20"/>
      <c r="F130" s="97" t="s">
        <v>99</v>
      </c>
      <c r="G130" s="28">
        <f aca="true" t="shared" si="4" ref="G130:H132">G131</f>
        <v>0</v>
      </c>
      <c r="H130" s="28">
        <f t="shared" si="4"/>
        <v>0</v>
      </c>
      <c r="I130" s="81">
        <f t="shared" si="3"/>
        <v>0</v>
      </c>
      <c r="J130" s="9"/>
      <c r="K130" s="9"/>
      <c r="L130" s="9"/>
      <c r="M130" s="9"/>
      <c r="N130" s="9"/>
      <c r="O130" s="9"/>
      <c r="P130" s="9"/>
      <c r="Q130" s="9"/>
    </row>
    <row r="131" spans="1:9" ht="25.5" hidden="1">
      <c r="A131" s="31"/>
      <c r="B131" s="21" t="s">
        <v>178</v>
      </c>
      <c r="C131" s="21" t="s">
        <v>216</v>
      </c>
      <c r="D131" s="21"/>
      <c r="E131" s="21"/>
      <c r="F131" s="98" t="s">
        <v>100</v>
      </c>
      <c r="G131" s="26">
        <f t="shared" si="4"/>
        <v>0</v>
      </c>
      <c r="H131" s="26">
        <f t="shared" si="4"/>
        <v>0</v>
      </c>
      <c r="I131" s="81">
        <f t="shared" si="3"/>
        <v>0</v>
      </c>
    </row>
    <row r="132" spans="1:9" ht="12.75" hidden="1">
      <c r="A132" s="31"/>
      <c r="B132" s="21" t="s">
        <v>180</v>
      </c>
      <c r="C132" s="21" t="s">
        <v>216</v>
      </c>
      <c r="D132" s="21" t="s">
        <v>179</v>
      </c>
      <c r="E132" s="21"/>
      <c r="F132" s="95" t="s">
        <v>101</v>
      </c>
      <c r="G132" s="26">
        <f t="shared" si="4"/>
        <v>0</v>
      </c>
      <c r="H132" s="26">
        <f t="shared" si="4"/>
        <v>0</v>
      </c>
      <c r="I132" s="81">
        <f t="shared" si="3"/>
        <v>0</v>
      </c>
    </row>
    <row r="133" spans="1:17" s="9" customFormat="1" ht="12.75" hidden="1">
      <c r="A133" s="31" t="s">
        <v>330</v>
      </c>
      <c r="B133" s="21" t="s">
        <v>178</v>
      </c>
      <c r="C133" s="21" t="s">
        <v>216</v>
      </c>
      <c r="D133" s="21" t="s">
        <v>179</v>
      </c>
      <c r="E133" s="21" t="s">
        <v>157</v>
      </c>
      <c r="F133" s="96" t="s">
        <v>237</v>
      </c>
      <c r="G133" s="26">
        <v>0</v>
      </c>
      <c r="H133" s="83"/>
      <c r="I133" s="81">
        <f t="shared" si="3"/>
        <v>0</v>
      </c>
      <c r="J133"/>
      <c r="K133"/>
      <c r="L133"/>
      <c r="M133"/>
      <c r="N133"/>
      <c r="O133"/>
      <c r="P133"/>
      <c r="Q133"/>
    </row>
    <row r="134" spans="1:17" s="4" customFormat="1" ht="12.75" customHeight="1">
      <c r="A134" s="30"/>
      <c r="B134" s="20" t="s">
        <v>102</v>
      </c>
      <c r="C134" s="20"/>
      <c r="D134" s="20"/>
      <c r="E134" s="20"/>
      <c r="F134" s="97" t="s">
        <v>242</v>
      </c>
      <c r="G134" s="28">
        <f>G138</f>
        <v>183000</v>
      </c>
      <c r="H134" s="28">
        <f>H138</f>
        <v>0</v>
      </c>
      <c r="I134" s="80">
        <f t="shared" si="3"/>
        <v>183000</v>
      </c>
      <c r="J134" s="9"/>
      <c r="K134" s="9"/>
      <c r="L134" s="9"/>
      <c r="M134" s="9"/>
      <c r="N134" s="9"/>
      <c r="O134" s="9"/>
      <c r="P134" s="9"/>
      <c r="Q134" s="9"/>
    </row>
    <row r="135" spans="1:9" ht="12.75" hidden="1">
      <c r="A135" s="31"/>
      <c r="B135" s="21" t="s">
        <v>102</v>
      </c>
      <c r="C135" s="21" t="s">
        <v>235</v>
      </c>
      <c r="D135" s="21"/>
      <c r="E135" s="21"/>
      <c r="F135" s="98" t="s">
        <v>104</v>
      </c>
      <c r="G135" s="26">
        <v>0</v>
      </c>
      <c r="H135" s="83"/>
      <c r="I135" s="81">
        <f t="shared" si="3"/>
        <v>0</v>
      </c>
    </row>
    <row r="136" spans="1:9" ht="25.5" hidden="1">
      <c r="A136" s="31"/>
      <c r="B136" s="21" t="s">
        <v>181</v>
      </c>
      <c r="C136" s="21" t="s">
        <v>235</v>
      </c>
      <c r="D136" s="21" t="s">
        <v>183</v>
      </c>
      <c r="E136" s="21"/>
      <c r="F136" s="95" t="s">
        <v>105</v>
      </c>
      <c r="G136" s="26">
        <v>0</v>
      </c>
      <c r="H136" s="83"/>
      <c r="I136" s="81">
        <f t="shared" si="3"/>
        <v>0</v>
      </c>
    </row>
    <row r="137" spans="1:9" ht="25.5" hidden="1">
      <c r="A137" s="31">
        <v>35</v>
      </c>
      <c r="B137" s="21" t="s">
        <v>181</v>
      </c>
      <c r="C137" s="21" t="s">
        <v>235</v>
      </c>
      <c r="D137" s="21" t="s">
        <v>183</v>
      </c>
      <c r="E137" s="21" t="s">
        <v>132</v>
      </c>
      <c r="F137" s="96" t="s">
        <v>236</v>
      </c>
      <c r="G137" s="26">
        <v>0</v>
      </c>
      <c r="H137" s="83"/>
      <c r="I137" s="81">
        <f t="shared" si="3"/>
        <v>0</v>
      </c>
    </row>
    <row r="138" spans="1:9" ht="12.75">
      <c r="A138" s="31"/>
      <c r="B138" s="21" t="s">
        <v>102</v>
      </c>
      <c r="C138" s="21" t="s">
        <v>265</v>
      </c>
      <c r="D138" s="21"/>
      <c r="E138" s="21"/>
      <c r="F138" s="98" t="s">
        <v>106</v>
      </c>
      <c r="G138" s="26">
        <f>G139+G141</f>
        <v>183000</v>
      </c>
      <c r="H138" s="26">
        <f>H139+H141</f>
        <v>0</v>
      </c>
      <c r="I138" s="81">
        <f t="shared" si="3"/>
        <v>183000</v>
      </c>
    </row>
    <row r="139" spans="1:9" ht="12.75">
      <c r="A139" s="31"/>
      <c r="B139" s="21" t="s">
        <v>185</v>
      </c>
      <c r="C139" s="21" t="s">
        <v>265</v>
      </c>
      <c r="D139" s="21" t="s">
        <v>184</v>
      </c>
      <c r="E139" s="21"/>
      <c r="F139" s="95" t="s">
        <v>409</v>
      </c>
      <c r="G139" s="26">
        <f>G140</f>
        <v>183000</v>
      </c>
      <c r="H139" s="26">
        <f>H140</f>
        <v>-66000</v>
      </c>
      <c r="I139" s="81">
        <f t="shared" si="3"/>
        <v>117000</v>
      </c>
    </row>
    <row r="140" spans="1:17" s="9" customFormat="1" ht="25.5">
      <c r="A140" s="31" t="s">
        <v>337</v>
      </c>
      <c r="B140" s="21" t="s">
        <v>182</v>
      </c>
      <c r="C140" s="21" t="s">
        <v>265</v>
      </c>
      <c r="D140" s="21" t="s">
        <v>184</v>
      </c>
      <c r="E140" s="21" t="s">
        <v>132</v>
      </c>
      <c r="F140" s="96" t="s">
        <v>236</v>
      </c>
      <c r="G140" s="26">
        <v>183000</v>
      </c>
      <c r="H140" s="81">
        <v>-66000</v>
      </c>
      <c r="I140" s="81">
        <f t="shared" si="3"/>
        <v>117000</v>
      </c>
      <c r="J140"/>
      <c r="K140"/>
      <c r="L140"/>
      <c r="M140"/>
      <c r="N140"/>
      <c r="O140"/>
      <c r="P140"/>
      <c r="Q140"/>
    </row>
    <row r="141" spans="1:9" ht="12.75">
      <c r="A141" s="31"/>
      <c r="B141" s="21" t="s">
        <v>265</v>
      </c>
      <c r="C141" s="21" t="s">
        <v>265</v>
      </c>
      <c r="D141" s="21" t="s">
        <v>210</v>
      </c>
      <c r="E141" s="21"/>
      <c r="F141" s="95" t="s">
        <v>125</v>
      </c>
      <c r="G141" s="26">
        <f>G142</f>
        <v>0</v>
      </c>
      <c r="H141" s="81">
        <f>H142</f>
        <v>66000</v>
      </c>
      <c r="I141" s="81">
        <f t="shared" si="3"/>
        <v>66000</v>
      </c>
    </row>
    <row r="142" spans="1:9" ht="12.75" customHeight="1">
      <c r="A142" s="31" t="s">
        <v>338</v>
      </c>
      <c r="B142" s="21" t="s">
        <v>265</v>
      </c>
      <c r="C142" s="21" t="s">
        <v>265</v>
      </c>
      <c r="D142" s="21" t="s">
        <v>210</v>
      </c>
      <c r="E142" s="21" t="s">
        <v>211</v>
      </c>
      <c r="F142" s="96" t="s">
        <v>253</v>
      </c>
      <c r="G142" s="26">
        <v>0</v>
      </c>
      <c r="H142" s="81">
        <v>66000</v>
      </c>
      <c r="I142" s="81">
        <f t="shared" si="3"/>
        <v>66000</v>
      </c>
    </row>
    <row r="143" spans="1:17" ht="25.5">
      <c r="A143" s="30"/>
      <c r="B143" s="20" t="s">
        <v>107</v>
      </c>
      <c r="C143" s="20"/>
      <c r="D143" s="20"/>
      <c r="E143" s="20"/>
      <c r="F143" s="97" t="s">
        <v>230</v>
      </c>
      <c r="G143" s="28">
        <f>G144</f>
        <v>6826745.88</v>
      </c>
      <c r="H143" s="28">
        <f>H144</f>
        <v>0</v>
      </c>
      <c r="I143" s="80">
        <f t="shared" si="3"/>
        <v>6826745.88</v>
      </c>
      <c r="J143" s="9"/>
      <c r="K143" s="9"/>
      <c r="L143" s="9"/>
      <c r="M143" s="9"/>
      <c r="N143" s="9"/>
      <c r="O143" s="9"/>
      <c r="P143" s="9"/>
      <c r="Q143" s="9"/>
    </row>
    <row r="144" spans="1:9" ht="12.75">
      <c r="A144" s="31"/>
      <c r="B144" s="21" t="s">
        <v>186</v>
      </c>
      <c r="C144" s="21" t="s">
        <v>215</v>
      </c>
      <c r="D144" s="21"/>
      <c r="E144" s="21"/>
      <c r="F144" s="98" t="s">
        <v>241</v>
      </c>
      <c r="G144" s="111">
        <f>G145+G149+G163+G151+G161+G147+G153</f>
        <v>6826745.88</v>
      </c>
      <c r="H144" s="111">
        <f>H145+H149+H163+H151+H161</f>
        <v>0</v>
      </c>
      <c r="I144" s="81">
        <f t="shared" si="3"/>
        <v>6826745.88</v>
      </c>
    </row>
    <row r="145" spans="1:9" ht="25.5">
      <c r="A145" s="31"/>
      <c r="B145" s="21" t="s">
        <v>188</v>
      </c>
      <c r="C145" s="21" t="s">
        <v>215</v>
      </c>
      <c r="D145" s="21" t="s">
        <v>187</v>
      </c>
      <c r="E145" s="21"/>
      <c r="F145" s="95" t="s">
        <v>231</v>
      </c>
      <c r="G145" s="26">
        <f>G146</f>
        <v>5427868</v>
      </c>
      <c r="H145" s="26">
        <f>H146</f>
        <v>0</v>
      </c>
      <c r="I145" s="81">
        <f t="shared" si="3"/>
        <v>5427868</v>
      </c>
    </row>
    <row r="146" spans="1:9" ht="25.5">
      <c r="A146" s="31" t="s">
        <v>339</v>
      </c>
      <c r="B146" s="21" t="s">
        <v>107</v>
      </c>
      <c r="C146" s="21" t="s">
        <v>215</v>
      </c>
      <c r="D146" s="21" t="s">
        <v>187</v>
      </c>
      <c r="E146" s="21" t="s">
        <v>264</v>
      </c>
      <c r="F146" s="96" t="s">
        <v>240</v>
      </c>
      <c r="G146" s="26">
        <v>5427868</v>
      </c>
      <c r="H146" s="81">
        <v>0</v>
      </c>
      <c r="I146" s="81">
        <f t="shared" si="3"/>
        <v>5427868</v>
      </c>
    </row>
    <row r="147" spans="1:9" ht="51">
      <c r="A147" s="31"/>
      <c r="B147" s="21" t="s">
        <v>218</v>
      </c>
      <c r="C147" s="21" t="s">
        <v>215</v>
      </c>
      <c r="D147" s="21" t="s">
        <v>410</v>
      </c>
      <c r="E147" s="21"/>
      <c r="F147" s="96" t="s">
        <v>411</v>
      </c>
      <c r="G147" s="26">
        <f>G148</f>
        <v>455000</v>
      </c>
      <c r="H147" s="81">
        <f>H148</f>
        <v>0</v>
      </c>
      <c r="I147" s="81">
        <f>H147+G147</f>
        <v>455000</v>
      </c>
    </row>
    <row r="148" spans="1:9" ht="24" customHeight="1">
      <c r="A148" s="31" t="s">
        <v>340</v>
      </c>
      <c r="B148" s="21" t="s">
        <v>218</v>
      </c>
      <c r="C148" s="21" t="s">
        <v>215</v>
      </c>
      <c r="D148" s="21" t="s">
        <v>410</v>
      </c>
      <c r="E148" s="21" t="s">
        <v>132</v>
      </c>
      <c r="F148" s="96" t="s">
        <v>236</v>
      </c>
      <c r="G148" s="26">
        <v>455000</v>
      </c>
      <c r="H148" s="81">
        <v>0</v>
      </c>
      <c r="I148" s="81">
        <f>H148+G148</f>
        <v>455000</v>
      </c>
    </row>
    <row r="149" spans="1:9" ht="38.25" hidden="1">
      <c r="A149" s="31"/>
      <c r="B149" s="21" t="s">
        <v>190</v>
      </c>
      <c r="C149" s="21" t="s">
        <v>215</v>
      </c>
      <c r="D149" s="21" t="s">
        <v>189</v>
      </c>
      <c r="E149" s="21"/>
      <c r="F149" s="95" t="s">
        <v>103</v>
      </c>
      <c r="G149" s="26">
        <f>G150</f>
        <v>0</v>
      </c>
      <c r="H149" s="83"/>
      <c r="I149" s="81">
        <f t="shared" si="3"/>
        <v>0</v>
      </c>
    </row>
    <row r="150" spans="1:9" ht="25.5" hidden="1">
      <c r="A150" s="31" t="s">
        <v>334</v>
      </c>
      <c r="B150" s="21" t="s">
        <v>107</v>
      </c>
      <c r="C150" s="21" t="s">
        <v>215</v>
      </c>
      <c r="D150" s="21" t="s">
        <v>189</v>
      </c>
      <c r="E150" s="21" t="s">
        <v>264</v>
      </c>
      <c r="F150" s="96" t="s">
        <v>240</v>
      </c>
      <c r="G150" s="26">
        <v>0</v>
      </c>
      <c r="H150" s="83"/>
      <c r="I150" s="81">
        <f t="shared" si="3"/>
        <v>0</v>
      </c>
    </row>
    <row r="151" spans="1:9" ht="25.5">
      <c r="A151" s="31"/>
      <c r="B151" s="21" t="s">
        <v>192</v>
      </c>
      <c r="C151" s="21" t="s">
        <v>215</v>
      </c>
      <c r="D151" s="21" t="s">
        <v>191</v>
      </c>
      <c r="E151" s="21"/>
      <c r="F151" s="95" t="s">
        <v>231</v>
      </c>
      <c r="G151" s="26">
        <f>G152</f>
        <v>632102</v>
      </c>
      <c r="H151" s="26">
        <f>H152</f>
        <v>0</v>
      </c>
      <c r="I151" s="81">
        <f t="shared" si="3"/>
        <v>632102</v>
      </c>
    </row>
    <row r="152" spans="1:9" ht="25.5">
      <c r="A152" s="31" t="s">
        <v>341</v>
      </c>
      <c r="B152" s="21" t="s">
        <v>193</v>
      </c>
      <c r="C152" s="21" t="s">
        <v>215</v>
      </c>
      <c r="D152" s="21" t="s">
        <v>191</v>
      </c>
      <c r="E152" s="21" t="s">
        <v>264</v>
      </c>
      <c r="F152" s="96" t="s">
        <v>240</v>
      </c>
      <c r="G152" s="26">
        <v>632102</v>
      </c>
      <c r="H152" s="81">
        <v>0</v>
      </c>
      <c r="I152" s="81">
        <f t="shared" si="3"/>
        <v>632102</v>
      </c>
    </row>
    <row r="153" spans="1:9" ht="38.25" customHeight="1">
      <c r="A153" s="31"/>
      <c r="B153" s="21" t="s">
        <v>218</v>
      </c>
      <c r="C153" s="21" t="s">
        <v>215</v>
      </c>
      <c r="D153" s="21" t="s">
        <v>412</v>
      </c>
      <c r="E153" s="21"/>
      <c r="F153" s="96" t="s">
        <v>413</v>
      </c>
      <c r="G153" s="26">
        <f>G154</f>
        <v>243416</v>
      </c>
      <c r="H153" s="81">
        <f>H154</f>
        <v>0</v>
      </c>
      <c r="I153" s="81">
        <f t="shared" si="3"/>
        <v>243416</v>
      </c>
    </row>
    <row r="154" spans="1:9" ht="24" customHeight="1">
      <c r="A154" s="31" t="s">
        <v>354</v>
      </c>
      <c r="B154" s="21" t="s">
        <v>218</v>
      </c>
      <c r="C154" s="21" t="s">
        <v>215</v>
      </c>
      <c r="D154" s="21" t="s">
        <v>412</v>
      </c>
      <c r="E154" s="21" t="s">
        <v>132</v>
      </c>
      <c r="F154" s="96" t="s">
        <v>236</v>
      </c>
      <c r="G154" s="26">
        <v>243416</v>
      </c>
      <c r="H154" s="81">
        <v>0</v>
      </c>
      <c r="I154" s="81">
        <f t="shared" si="3"/>
        <v>243416</v>
      </c>
    </row>
    <row r="155" spans="1:9" ht="25.5" hidden="1">
      <c r="A155" s="31"/>
      <c r="B155" s="21" t="s">
        <v>190</v>
      </c>
      <c r="C155" s="21" t="s">
        <v>215</v>
      </c>
      <c r="D155" s="21" t="s">
        <v>194</v>
      </c>
      <c r="E155" s="21"/>
      <c r="F155" s="95" t="s">
        <v>108</v>
      </c>
      <c r="G155" s="26">
        <f>G156</f>
        <v>0</v>
      </c>
      <c r="H155" s="83"/>
      <c r="I155" s="81">
        <f t="shared" si="3"/>
        <v>0</v>
      </c>
    </row>
    <row r="156" spans="1:9" ht="25.5" hidden="1">
      <c r="A156" s="31" t="s">
        <v>339</v>
      </c>
      <c r="B156" s="21" t="s">
        <v>195</v>
      </c>
      <c r="C156" s="21" t="s">
        <v>215</v>
      </c>
      <c r="D156" s="21" t="s">
        <v>194</v>
      </c>
      <c r="E156" s="21" t="s">
        <v>264</v>
      </c>
      <c r="F156" s="96" t="s">
        <v>240</v>
      </c>
      <c r="G156" s="26">
        <v>0</v>
      </c>
      <c r="H156" s="83"/>
      <c r="I156" s="81">
        <f t="shared" si="3"/>
        <v>0</v>
      </c>
    </row>
    <row r="157" spans="1:9" ht="25.5" hidden="1">
      <c r="A157" s="31"/>
      <c r="B157" s="21" t="s">
        <v>195</v>
      </c>
      <c r="C157" s="21" t="s">
        <v>215</v>
      </c>
      <c r="D157" s="21" t="s">
        <v>196</v>
      </c>
      <c r="E157" s="21"/>
      <c r="F157" s="95" t="s">
        <v>109</v>
      </c>
      <c r="G157" s="26">
        <f>G158</f>
        <v>0</v>
      </c>
      <c r="H157" s="83"/>
      <c r="I157" s="81">
        <f t="shared" si="3"/>
        <v>0</v>
      </c>
    </row>
    <row r="158" spans="1:9" ht="25.5" hidden="1">
      <c r="A158" s="31" t="s">
        <v>340</v>
      </c>
      <c r="B158" s="21" t="s">
        <v>107</v>
      </c>
      <c r="C158" s="21" t="s">
        <v>215</v>
      </c>
      <c r="D158" s="21" t="s">
        <v>196</v>
      </c>
      <c r="E158" s="21" t="s">
        <v>264</v>
      </c>
      <c r="F158" s="96" t="s">
        <v>240</v>
      </c>
      <c r="G158" s="26">
        <v>0</v>
      </c>
      <c r="H158" s="83"/>
      <c r="I158" s="81">
        <f t="shared" si="3"/>
        <v>0</v>
      </c>
    </row>
    <row r="159" spans="1:9" ht="38.25" hidden="1">
      <c r="A159" s="31"/>
      <c r="B159" s="21" t="s">
        <v>198</v>
      </c>
      <c r="C159" s="21" t="s">
        <v>215</v>
      </c>
      <c r="D159" s="21" t="s">
        <v>197</v>
      </c>
      <c r="E159" s="21"/>
      <c r="F159" s="95" t="s">
        <v>110</v>
      </c>
      <c r="G159" s="26">
        <f>G160</f>
        <v>0</v>
      </c>
      <c r="H159" s="83"/>
      <c r="I159" s="81">
        <f t="shared" si="3"/>
        <v>0</v>
      </c>
    </row>
    <row r="160" spans="1:9" ht="25.5" hidden="1">
      <c r="A160" s="31" t="s">
        <v>341</v>
      </c>
      <c r="B160" s="21" t="s">
        <v>193</v>
      </c>
      <c r="C160" s="21" t="s">
        <v>215</v>
      </c>
      <c r="D160" s="21" t="s">
        <v>197</v>
      </c>
      <c r="E160" s="21" t="s">
        <v>264</v>
      </c>
      <c r="F160" s="96" t="s">
        <v>240</v>
      </c>
      <c r="G160" s="26">
        <v>0</v>
      </c>
      <c r="H160" s="83"/>
      <c r="I160" s="81">
        <f t="shared" si="3"/>
        <v>0</v>
      </c>
    </row>
    <row r="161" spans="1:9" ht="51" hidden="1">
      <c r="A161" s="31"/>
      <c r="B161" s="21" t="s">
        <v>218</v>
      </c>
      <c r="C161" s="21" t="s">
        <v>215</v>
      </c>
      <c r="D161" s="21" t="s">
        <v>381</v>
      </c>
      <c r="E161" s="21"/>
      <c r="F161" s="96" t="s">
        <v>382</v>
      </c>
      <c r="G161" s="26">
        <f>G162</f>
        <v>0</v>
      </c>
      <c r="H161" s="81">
        <f>H162</f>
        <v>0</v>
      </c>
      <c r="I161" s="81">
        <f t="shared" si="3"/>
        <v>0</v>
      </c>
    </row>
    <row r="162" spans="1:9" ht="24" customHeight="1" hidden="1">
      <c r="A162" s="31" t="s">
        <v>380</v>
      </c>
      <c r="B162" s="21" t="s">
        <v>218</v>
      </c>
      <c r="C162" s="21" t="s">
        <v>215</v>
      </c>
      <c r="D162" s="21" t="s">
        <v>381</v>
      </c>
      <c r="E162" s="21" t="s">
        <v>264</v>
      </c>
      <c r="F162" s="96" t="s">
        <v>240</v>
      </c>
      <c r="G162" s="26"/>
      <c r="H162" s="81"/>
      <c r="I162" s="81">
        <f t="shared" si="3"/>
        <v>0</v>
      </c>
    </row>
    <row r="163" spans="1:9" ht="51">
      <c r="A163" s="31"/>
      <c r="B163" s="21" t="s">
        <v>107</v>
      </c>
      <c r="C163" s="21" t="s">
        <v>215</v>
      </c>
      <c r="D163" s="21" t="s">
        <v>143</v>
      </c>
      <c r="E163" s="21"/>
      <c r="F163" s="95" t="s">
        <v>275</v>
      </c>
      <c r="G163" s="26">
        <f>G164</f>
        <v>68359.88</v>
      </c>
      <c r="H163" s="26">
        <f>H164</f>
        <v>0</v>
      </c>
      <c r="I163" s="81">
        <f t="shared" si="3"/>
        <v>68359.88</v>
      </c>
    </row>
    <row r="164" spans="1:9" ht="25.5">
      <c r="A164" s="31" t="s">
        <v>421</v>
      </c>
      <c r="B164" s="21" t="s">
        <v>198</v>
      </c>
      <c r="C164" s="21" t="s">
        <v>215</v>
      </c>
      <c r="D164" s="21" t="s">
        <v>143</v>
      </c>
      <c r="E164" s="21" t="s">
        <v>264</v>
      </c>
      <c r="F164" s="96" t="s">
        <v>240</v>
      </c>
      <c r="G164" s="26">
        <v>68359.88</v>
      </c>
      <c r="H164" s="81">
        <v>0</v>
      </c>
      <c r="I164" s="81">
        <f aca="true" t="shared" si="5" ref="I164:I205">H164+G164</f>
        <v>68359.88</v>
      </c>
    </row>
    <row r="165" spans="1:17" ht="12.75">
      <c r="A165" s="30"/>
      <c r="B165" s="20" t="s">
        <v>117</v>
      </c>
      <c r="C165" s="20"/>
      <c r="D165" s="20"/>
      <c r="E165" s="20"/>
      <c r="F165" s="97" t="s">
        <v>118</v>
      </c>
      <c r="G165" s="28">
        <f>G166</f>
        <v>199600</v>
      </c>
      <c r="H165" s="28">
        <f>H166</f>
        <v>20000</v>
      </c>
      <c r="I165" s="80">
        <f t="shared" si="5"/>
        <v>219600</v>
      </c>
      <c r="J165" s="9"/>
      <c r="K165" s="9"/>
      <c r="L165" s="9"/>
      <c r="M165" s="9"/>
      <c r="N165" s="9"/>
      <c r="O165" s="9"/>
      <c r="P165" s="9"/>
      <c r="Q165" s="9"/>
    </row>
    <row r="166" spans="1:9" ht="12.75">
      <c r="A166" s="31"/>
      <c r="B166" s="21" t="s">
        <v>117</v>
      </c>
      <c r="C166" s="21" t="s">
        <v>216</v>
      </c>
      <c r="D166" s="21"/>
      <c r="E166" s="21"/>
      <c r="F166" s="98" t="s">
        <v>119</v>
      </c>
      <c r="G166" s="26">
        <f>G167+G169+G171</f>
        <v>199600</v>
      </c>
      <c r="H166" s="26">
        <f>H167+H169+H171</f>
        <v>20000</v>
      </c>
      <c r="I166" s="81">
        <f t="shared" si="5"/>
        <v>219600</v>
      </c>
    </row>
    <row r="167" spans="1:9" ht="12.75">
      <c r="A167" s="31"/>
      <c r="B167" s="21" t="s">
        <v>206</v>
      </c>
      <c r="C167" s="21" t="s">
        <v>216</v>
      </c>
      <c r="D167" s="21" t="s">
        <v>203</v>
      </c>
      <c r="E167" s="21"/>
      <c r="F167" s="95" t="s">
        <v>120</v>
      </c>
      <c r="G167" s="26">
        <f>G168</f>
        <v>50000</v>
      </c>
      <c r="H167" s="26">
        <f>H168</f>
        <v>0</v>
      </c>
      <c r="I167" s="81">
        <f t="shared" si="5"/>
        <v>50000</v>
      </c>
    </row>
    <row r="168" spans="1:9" ht="12.75">
      <c r="A168" s="31" t="s">
        <v>355</v>
      </c>
      <c r="B168" s="21" t="s">
        <v>207</v>
      </c>
      <c r="C168" s="21" t="s">
        <v>216</v>
      </c>
      <c r="D168" s="21" t="s">
        <v>203</v>
      </c>
      <c r="E168" s="21" t="s">
        <v>205</v>
      </c>
      <c r="F168" s="96" t="s">
        <v>121</v>
      </c>
      <c r="G168" s="26">
        <v>50000</v>
      </c>
      <c r="H168" s="81">
        <v>0</v>
      </c>
      <c r="I168" s="81">
        <f t="shared" si="5"/>
        <v>50000</v>
      </c>
    </row>
    <row r="169" spans="1:9" ht="12.75">
      <c r="A169" s="31"/>
      <c r="B169" s="21" t="s">
        <v>208</v>
      </c>
      <c r="C169" s="21" t="s">
        <v>216</v>
      </c>
      <c r="D169" s="21" t="s">
        <v>204</v>
      </c>
      <c r="E169" s="21"/>
      <c r="F169" s="95" t="s">
        <v>122</v>
      </c>
      <c r="G169" s="26">
        <f>G170</f>
        <v>50000</v>
      </c>
      <c r="H169" s="26">
        <f>H170</f>
        <v>20000</v>
      </c>
      <c r="I169" s="81">
        <f t="shared" si="5"/>
        <v>70000</v>
      </c>
    </row>
    <row r="170" spans="1:17" s="9" customFormat="1" ht="12.75">
      <c r="A170" s="31" t="s">
        <v>422</v>
      </c>
      <c r="B170" s="21" t="s">
        <v>117</v>
      </c>
      <c r="C170" s="21" t="s">
        <v>216</v>
      </c>
      <c r="D170" s="21" t="s">
        <v>204</v>
      </c>
      <c r="E170" s="21" t="s">
        <v>205</v>
      </c>
      <c r="F170" s="96" t="s">
        <v>121</v>
      </c>
      <c r="G170" s="26">
        <v>50000</v>
      </c>
      <c r="H170" s="81">
        <v>20000</v>
      </c>
      <c r="I170" s="81">
        <f t="shared" si="5"/>
        <v>70000</v>
      </c>
      <c r="J170"/>
      <c r="K170"/>
      <c r="L170"/>
      <c r="M170"/>
      <c r="N170"/>
      <c r="O170"/>
      <c r="P170"/>
      <c r="Q170"/>
    </row>
    <row r="171" spans="1:9" ht="38.25">
      <c r="A171" s="31"/>
      <c r="B171" s="21" t="s">
        <v>206</v>
      </c>
      <c r="C171" s="21" t="s">
        <v>216</v>
      </c>
      <c r="D171" s="21" t="s">
        <v>368</v>
      </c>
      <c r="E171" s="21"/>
      <c r="F171" s="95" t="s">
        <v>103</v>
      </c>
      <c r="G171" s="26">
        <f>G172</f>
        <v>99600</v>
      </c>
      <c r="H171" s="26">
        <f>H172</f>
        <v>0</v>
      </c>
      <c r="I171" s="81">
        <f t="shared" si="5"/>
        <v>99600</v>
      </c>
    </row>
    <row r="172" spans="1:9" ht="12.75">
      <c r="A172" s="31" t="s">
        <v>363</v>
      </c>
      <c r="B172" s="21" t="s">
        <v>207</v>
      </c>
      <c r="C172" s="21" t="s">
        <v>216</v>
      </c>
      <c r="D172" s="21" t="s">
        <v>368</v>
      </c>
      <c r="E172" s="21" t="s">
        <v>211</v>
      </c>
      <c r="F172" s="96" t="s">
        <v>253</v>
      </c>
      <c r="G172" s="26">
        <v>99600</v>
      </c>
      <c r="H172" s="81">
        <v>0</v>
      </c>
      <c r="I172" s="81">
        <f t="shared" si="5"/>
        <v>99600</v>
      </c>
    </row>
    <row r="173" spans="1:17" ht="12.75">
      <c r="A173" s="30"/>
      <c r="B173" s="20" t="s">
        <v>261</v>
      </c>
      <c r="C173" s="20"/>
      <c r="D173" s="20"/>
      <c r="E173" s="20"/>
      <c r="F173" s="97" t="s">
        <v>112</v>
      </c>
      <c r="G173" s="28">
        <f>G174</f>
        <v>5532576.5</v>
      </c>
      <c r="H173" s="28">
        <f>H174</f>
        <v>0</v>
      </c>
      <c r="I173" s="80">
        <f t="shared" si="5"/>
        <v>5532576.5</v>
      </c>
      <c r="J173" s="9"/>
      <c r="K173" s="9"/>
      <c r="L173" s="9"/>
      <c r="M173" s="9"/>
      <c r="N173" s="9"/>
      <c r="O173" s="9"/>
      <c r="P173" s="9"/>
      <c r="Q173" s="9"/>
    </row>
    <row r="174" spans="1:9" ht="12.75">
      <c r="A174" s="31"/>
      <c r="B174" s="21" t="s">
        <v>261</v>
      </c>
      <c r="C174" s="21" t="s">
        <v>215</v>
      </c>
      <c r="D174" s="21"/>
      <c r="E174" s="21"/>
      <c r="F174" s="98" t="s">
        <v>113</v>
      </c>
      <c r="G174" s="26">
        <f>G175+G177+G183</f>
        <v>5532576.5</v>
      </c>
      <c r="H174" s="26">
        <f>H175+H177+H183</f>
        <v>0</v>
      </c>
      <c r="I174" s="81">
        <f t="shared" si="5"/>
        <v>5532576.5</v>
      </c>
    </row>
    <row r="175" spans="1:9" ht="25.5">
      <c r="A175" s="31"/>
      <c r="B175" s="21" t="s">
        <v>261</v>
      </c>
      <c r="C175" s="21" t="s">
        <v>215</v>
      </c>
      <c r="D175" s="21" t="s">
        <v>366</v>
      </c>
      <c r="E175" s="21"/>
      <c r="F175" s="95" t="s">
        <v>246</v>
      </c>
      <c r="G175" s="26">
        <f>G176</f>
        <v>2572576.5</v>
      </c>
      <c r="H175" s="26">
        <f>H176</f>
        <v>0</v>
      </c>
      <c r="I175" s="81">
        <f t="shared" si="5"/>
        <v>2572576.5</v>
      </c>
    </row>
    <row r="176" spans="1:9" ht="25.5">
      <c r="A176" s="31" t="s">
        <v>342</v>
      </c>
      <c r="B176" s="21" t="s">
        <v>261</v>
      </c>
      <c r="C176" s="21" t="s">
        <v>215</v>
      </c>
      <c r="D176" s="21" t="s">
        <v>366</v>
      </c>
      <c r="E176" s="21" t="s">
        <v>264</v>
      </c>
      <c r="F176" s="96" t="s">
        <v>240</v>
      </c>
      <c r="G176" s="26">
        <v>2572576.5</v>
      </c>
      <c r="H176" s="81">
        <v>0</v>
      </c>
      <c r="I176" s="81">
        <f t="shared" si="5"/>
        <v>2572576.5</v>
      </c>
    </row>
    <row r="177" spans="1:9" ht="38.25" customHeight="1">
      <c r="A177" s="31"/>
      <c r="B177" s="21" t="s">
        <v>261</v>
      </c>
      <c r="C177" s="21" t="s">
        <v>215</v>
      </c>
      <c r="D177" s="21" t="s">
        <v>200</v>
      </c>
      <c r="E177" s="21"/>
      <c r="F177" s="95" t="s">
        <v>114</v>
      </c>
      <c r="G177" s="26">
        <f>G178</f>
        <v>2960000</v>
      </c>
      <c r="H177" s="26">
        <f>H178</f>
        <v>0</v>
      </c>
      <c r="I177" s="81">
        <f t="shared" si="5"/>
        <v>2960000</v>
      </c>
    </row>
    <row r="178" spans="1:9" ht="25.5">
      <c r="A178" s="31" t="s">
        <v>379</v>
      </c>
      <c r="B178" s="21" t="s">
        <v>261</v>
      </c>
      <c r="C178" s="21" t="s">
        <v>215</v>
      </c>
      <c r="D178" s="21" t="s">
        <v>200</v>
      </c>
      <c r="E178" s="21" t="s">
        <v>132</v>
      </c>
      <c r="F178" s="96" t="s">
        <v>236</v>
      </c>
      <c r="G178" s="26">
        <v>2960000</v>
      </c>
      <c r="H178" s="81">
        <v>0</v>
      </c>
      <c r="I178" s="81">
        <f t="shared" si="5"/>
        <v>2960000</v>
      </c>
    </row>
    <row r="179" spans="1:9" ht="38.25" hidden="1">
      <c r="A179" s="31"/>
      <c r="B179" s="21" t="s">
        <v>261</v>
      </c>
      <c r="C179" s="21" t="s">
        <v>215</v>
      </c>
      <c r="D179" s="21" t="s">
        <v>201</v>
      </c>
      <c r="E179" s="21"/>
      <c r="F179" s="95" t="s">
        <v>115</v>
      </c>
      <c r="G179" s="26">
        <f>G180</f>
        <v>0</v>
      </c>
      <c r="H179" s="83"/>
      <c r="I179" s="81">
        <f t="shared" si="5"/>
        <v>0</v>
      </c>
    </row>
    <row r="180" spans="1:9" ht="25.5" hidden="1">
      <c r="A180" s="31" t="s">
        <v>342</v>
      </c>
      <c r="B180" s="21" t="s">
        <v>261</v>
      </c>
      <c r="C180" s="21" t="s">
        <v>215</v>
      </c>
      <c r="D180" s="21" t="s">
        <v>201</v>
      </c>
      <c r="E180" s="21" t="s">
        <v>132</v>
      </c>
      <c r="F180" s="96" t="s">
        <v>236</v>
      </c>
      <c r="G180" s="26">
        <v>0</v>
      </c>
      <c r="H180" s="83"/>
      <c r="I180" s="81">
        <f t="shared" si="5"/>
        <v>0</v>
      </c>
    </row>
    <row r="181" spans="1:9" ht="25.5" hidden="1">
      <c r="A181" s="31"/>
      <c r="B181" s="21" t="s">
        <v>261</v>
      </c>
      <c r="C181" s="21" t="s">
        <v>215</v>
      </c>
      <c r="D181" s="21" t="s">
        <v>202</v>
      </c>
      <c r="E181" s="21"/>
      <c r="F181" s="95" t="s">
        <v>116</v>
      </c>
      <c r="G181" s="26">
        <v>0</v>
      </c>
      <c r="H181" s="83"/>
      <c r="I181" s="81">
        <f t="shared" si="5"/>
        <v>0</v>
      </c>
    </row>
    <row r="182" spans="1:17" s="9" customFormat="1" ht="25.5" hidden="1">
      <c r="A182" s="31">
        <v>49</v>
      </c>
      <c r="B182" s="21" t="s">
        <v>261</v>
      </c>
      <c r="C182" s="21" t="s">
        <v>215</v>
      </c>
      <c r="D182" s="21" t="s">
        <v>202</v>
      </c>
      <c r="E182" s="21" t="s">
        <v>132</v>
      </c>
      <c r="F182" s="96" t="s">
        <v>236</v>
      </c>
      <c r="G182" s="26">
        <v>0</v>
      </c>
      <c r="H182" s="83"/>
      <c r="I182" s="81">
        <f t="shared" si="5"/>
        <v>0</v>
      </c>
      <c r="J182"/>
      <c r="K182"/>
      <c r="L182"/>
      <c r="M182"/>
      <c r="N182"/>
      <c r="O182"/>
      <c r="P182"/>
      <c r="Q182"/>
    </row>
    <row r="183" spans="1:17" s="9" customFormat="1" ht="25.5" hidden="1">
      <c r="A183" s="31"/>
      <c r="B183" s="21" t="s">
        <v>261</v>
      </c>
      <c r="C183" s="21" t="s">
        <v>215</v>
      </c>
      <c r="D183" s="21" t="s">
        <v>202</v>
      </c>
      <c r="E183" s="21"/>
      <c r="F183" s="96" t="s">
        <v>414</v>
      </c>
      <c r="G183" s="26">
        <f>G184</f>
        <v>0</v>
      </c>
      <c r="H183" s="81">
        <f>H184</f>
        <v>0</v>
      </c>
      <c r="I183" s="81">
        <f t="shared" si="5"/>
        <v>0</v>
      </c>
      <c r="J183"/>
      <c r="K183"/>
      <c r="L183"/>
      <c r="M183"/>
      <c r="N183"/>
      <c r="O183"/>
      <c r="P183"/>
      <c r="Q183"/>
    </row>
    <row r="184" spans="1:17" s="9" customFormat="1" ht="25.5" hidden="1">
      <c r="A184" s="31" t="s">
        <v>363</v>
      </c>
      <c r="B184" s="21" t="s">
        <v>261</v>
      </c>
      <c r="C184" s="21" t="s">
        <v>215</v>
      </c>
      <c r="D184" s="21" t="s">
        <v>202</v>
      </c>
      <c r="E184" s="21" t="s">
        <v>132</v>
      </c>
      <c r="F184" s="96" t="s">
        <v>236</v>
      </c>
      <c r="G184" s="26">
        <v>0</v>
      </c>
      <c r="H184" s="81">
        <v>0</v>
      </c>
      <c r="I184" s="81">
        <f t="shared" si="5"/>
        <v>0</v>
      </c>
      <c r="J184"/>
      <c r="K184"/>
      <c r="L184"/>
      <c r="M184"/>
      <c r="N184"/>
      <c r="O184"/>
      <c r="P184"/>
      <c r="Q184"/>
    </row>
    <row r="185" spans="1:17" ht="12.75">
      <c r="A185" s="30"/>
      <c r="B185" s="20" t="s">
        <v>138</v>
      </c>
      <c r="C185" s="20"/>
      <c r="D185" s="20"/>
      <c r="E185" s="20"/>
      <c r="F185" s="97" t="s">
        <v>415</v>
      </c>
      <c r="G185" s="28">
        <f>G186</f>
        <v>1393622.69</v>
      </c>
      <c r="H185" s="28">
        <f>H186</f>
        <v>0</v>
      </c>
      <c r="I185" s="80">
        <f>H185+G185</f>
        <v>1393622.69</v>
      </c>
      <c r="J185" s="9"/>
      <c r="K185" s="9"/>
      <c r="L185" s="9"/>
      <c r="M185" s="9"/>
      <c r="N185" s="9"/>
      <c r="O185" s="9"/>
      <c r="P185" s="9"/>
      <c r="Q185" s="9"/>
    </row>
    <row r="186" spans="1:9" ht="12.75">
      <c r="A186" s="31"/>
      <c r="B186" s="21" t="s">
        <v>138</v>
      </c>
      <c r="C186" s="21" t="s">
        <v>213</v>
      </c>
      <c r="D186" s="21"/>
      <c r="E186" s="21"/>
      <c r="F186" s="98" t="s">
        <v>111</v>
      </c>
      <c r="G186" s="111">
        <f>G187+G189</f>
        <v>1393622.69</v>
      </c>
      <c r="H186" s="111">
        <f>H187+H189</f>
        <v>0</v>
      </c>
      <c r="I186" s="81">
        <f t="shared" si="5"/>
        <v>1393622.69</v>
      </c>
    </row>
    <row r="187" spans="1:9" ht="25.5">
      <c r="A187" s="31"/>
      <c r="B187" s="21" t="s">
        <v>138</v>
      </c>
      <c r="C187" s="21" t="s">
        <v>213</v>
      </c>
      <c r="D187" s="21" t="s">
        <v>199</v>
      </c>
      <c r="E187" s="21"/>
      <c r="F187" s="95" t="s">
        <v>231</v>
      </c>
      <c r="G187" s="26">
        <f>G188</f>
        <v>1282000</v>
      </c>
      <c r="H187" s="26">
        <f>H188</f>
        <v>0</v>
      </c>
      <c r="I187" s="81">
        <f t="shared" si="5"/>
        <v>1282000</v>
      </c>
    </row>
    <row r="188" spans="1:9" ht="25.5">
      <c r="A188" s="31" t="s">
        <v>380</v>
      </c>
      <c r="B188" s="21" t="s">
        <v>138</v>
      </c>
      <c r="C188" s="21" t="s">
        <v>213</v>
      </c>
      <c r="D188" s="21" t="s">
        <v>199</v>
      </c>
      <c r="E188" s="21" t="s">
        <v>264</v>
      </c>
      <c r="F188" s="96" t="s">
        <v>240</v>
      </c>
      <c r="G188" s="26">
        <v>1282000</v>
      </c>
      <c r="H188" s="81">
        <v>0</v>
      </c>
      <c r="I188" s="81">
        <f t="shared" si="5"/>
        <v>1282000</v>
      </c>
    </row>
    <row r="189" spans="1:9" ht="51" customHeight="1">
      <c r="A189" s="31"/>
      <c r="B189" s="21" t="s">
        <v>138</v>
      </c>
      <c r="C189" s="22" t="s">
        <v>213</v>
      </c>
      <c r="D189" s="21" t="s">
        <v>143</v>
      </c>
      <c r="E189" s="21"/>
      <c r="F189" s="95" t="s">
        <v>275</v>
      </c>
      <c r="G189" s="26">
        <f>G190</f>
        <v>111622.69</v>
      </c>
      <c r="H189" s="26">
        <f>H190</f>
        <v>0</v>
      </c>
      <c r="I189" s="81">
        <f t="shared" si="5"/>
        <v>111622.69</v>
      </c>
    </row>
    <row r="190" spans="1:17" s="9" customFormat="1" ht="25.5">
      <c r="A190" s="31" t="s">
        <v>433</v>
      </c>
      <c r="B190" s="131" t="s">
        <v>138</v>
      </c>
      <c r="C190" s="21" t="s">
        <v>213</v>
      </c>
      <c r="D190" s="132" t="s">
        <v>143</v>
      </c>
      <c r="E190" s="21" t="s">
        <v>264</v>
      </c>
      <c r="F190" s="96" t="s">
        <v>240</v>
      </c>
      <c r="G190" s="26">
        <v>111622.69</v>
      </c>
      <c r="H190" s="81">
        <v>0</v>
      </c>
      <c r="I190" s="81">
        <f t="shared" si="5"/>
        <v>111622.69</v>
      </c>
      <c r="J190"/>
      <c r="K190"/>
      <c r="L190"/>
      <c r="M190"/>
      <c r="N190"/>
      <c r="O190"/>
      <c r="P190"/>
      <c r="Q190"/>
    </row>
    <row r="191" spans="1:9" s="127" customFormat="1" ht="25.5">
      <c r="A191" s="122"/>
      <c r="B191" s="128" t="s">
        <v>319</v>
      </c>
      <c r="C191" s="130"/>
      <c r="D191" s="129"/>
      <c r="E191" s="123"/>
      <c r="F191" s="124" t="s">
        <v>271</v>
      </c>
      <c r="G191" s="125">
        <f>G192</f>
        <v>165000</v>
      </c>
      <c r="H191" s="125">
        <f>H192</f>
        <v>0</v>
      </c>
      <c r="I191" s="126">
        <f t="shared" si="5"/>
        <v>165000</v>
      </c>
    </row>
    <row r="192" spans="1:9" s="119" customFormat="1" ht="12.75">
      <c r="A192" s="117"/>
      <c r="B192" s="118" t="s">
        <v>319</v>
      </c>
      <c r="C192" s="118" t="s">
        <v>215</v>
      </c>
      <c r="D192" s="118" t="s">
        <v>136</v>
      </c>
      <c r="E192" s="118"/>
      <c r="F192" s="120" t="s">
        <v>272</v>
      </c>
      <c r="G192" s="111">
        <f>G193</f>
        <v>165000</v>
      </c>
      <c r="H192" s="111">
        <f>H193</f>
        <v>0</v>
      </c>
      <c r="I192" s="110">
        <f t="shared" si="5"/>
        <v>165000</v>
      </c>
    </row>
    <row r="193" spans="1:9" s="119" customFormat="1" ht="12.75">
      <c r="A193" s="117" t="s">
        <v>438</v>
      </c>
      <c r="B193" s="118" t="s">
        <v>319</v>
      </c>
      <c r="C193" s="118" t="s">
        <v>215</v>
      </c>
      <c r="D193" s="118" t="s">
        <v>136</v>
      </c>
      <c r="E193" s="118" t="s">
        <v>258</v>
      </c>
      <c r="F193" s="121" t="s">
        <v>228</v>
      </c>
      <c r="G193" s="111">
        <v>165000</v>
      </c>
      <c r="H193" s="110">
        <v>0</v>
      </c>
      <c r="I193" s="110">
        <f t="shared" si="5"/>
        <v>165000</v>
      </c>
    </row>
    <row r="194" spans="1:17" ht="12.75" hidden="1">
      <c r="A194" s="30"/>
      <c r="B194" s="20" t="s">
        <v>123</v>
      </c>
      <c r="C194" s="20"/>
      <c r="D194" s="20"/>
      <c r="E194" s="20"/>
      <c r="F194" s="97" t="s">
        <v>124</v>
      </c>
      <c r="G194" s="28">
        <f>G195</f>
        <v>0</v>
      </c>
      <c r="H194" s="28">
        <f>H195</f>
        <v>0</v>
      </c>
      <c r="I194" s="80">
        <f t="shared" si="5"/>
        <v>0</v>
      </c>
      <c r="J194" s="9"/>
      <c r="K194" s="9"/>
      <c r="L194" s="9"/>
      <c r="M194" s="9"/>
      <c r="N194" s="9"/>
      <c r="O194" s="9"/>
      <c r="P194" s="9"/>
      <c r="Q194" s="9"/>
    </row>
    <row r="195" spans="1:9" ht="12.75" hidden="1">
      <c r="A195" s="31"/>
      <c r="B195" s="21" t="s">
        <v>209</v>
      </c>
      <c r="C195" s="21" t="s">
        <v>259</v>
      </c>
      <c r="D195" s="21"/>
      <c r="E195" s="21"/>
      <c r="F195" s="98" t="s">
        <v>253</v>
      </c>
      <c r="G195" s="26">
        <f>G198+G200+G196+G202+G204</f>
        <v>0</v>
      </c>
      <c r="H195" s="26">
        <f>H198+H200+H196+H202+H204</f>
        <v>0</v>
      </c>
      <c r="I195" s="81">
        <f t="shared" si="5"/>
        <v>0</v>
      </c>
    </row>
    <row r="196" spans="1:9" ht="38.25" hidden="1">
      <c r="A196" s="31"/>
      <c r="B196" s="21" t="s">
        <v>123</v>
      </c>
      <c r="C196" s="21" t="s">
        <v>259</v>
      </c>
      <c r="D196" s="21" t="s">
        <v>367</v>
      </c>
      <c r="E196" s="21"/>
      <c r="F196" s="95" t="s">
        <v>103</v>
      </c>
      <c r="G196" s="26">
        <f>G197</f>
        <v>0</v>
      </c>
      <c r="H196" s="26">
        <f>H197</f>
        <v>0</v>
      </c>
      <c r="I196" s="81">
        <f t="shared" si="5"/>
        <v>0</v>
      </c>
    </row>
    <row r="197" spans="1:9" ht="12.75" hidden="1">
      <c r="A197" s="31" t="s">
        <v>391</v>
      </c>
      <c r="B197" s="21" t="s">
        <v>209</v>
      </c>
      <c r="C197" s="21" t="s">
        <v>259</v>
      </c>
      <c r="D197" s="21" t="s">
        <v>367</v>
      </c>
      <c r="E197" s="21" t="s">
        <v>211</v>
      </c>
      <c r="F197" s="96" t="s">
        <v>253</v>
      </c>
      <c r="G197" s="26"/>
      <c r="H197" s="81"/>
      <c r="I197" s="81">
        <f t="shared" si="5"/>
        <v>0</v>
      </c>
    </row>
    <row r="198" spans="1:9" ht="38.25" hidden="1">
      <c r="A198" s="31"/>
      <c r="B198" s="21" t="s">
        <v>123</v>
      </c>
      <c r="C198" s="21" t="s">
        <v>259</v>
      </c>
      <c r="D198" s="21" t="s">
        <v>362</v>
      </c>
      <c r="E198" s="21"/>
      <c r="F198" s="95" t="s">
        <v>103</v>
      </c>
      <c r="G198" s="26">
        <f>G199</f>
        <v>0</v>
      </c>
      <c r="H198" s="26">
        <f>H199</f>
        <v>0</v>
      </c>
      <c r="I198" s="81">
        <f t="shared" si="5"/>
        <v>0</v>
      </c>
    </row>
    <row r="199" spans="1:9" ht="12.75" hidden="1">
      <c r="A199" s="31" t="s">
        <v>342</v>
      </c>
      <c r="B199" s="21" t="s">
        <v>209</v>
      </c>
      <c r="C199" s="21" t="s">
        <v>259</v>
      </c>
      <c r="D199" s="21" t="s">
        <v>362</v>
      </c>
      <c r="E199" s="21" t="s">
        <v>211</v>
      </c>
      <c r="F199" s="96" t="s">
        <v>253</v>
      </c>
      <c r="G199" s="26">
        <v>0</v>
      </c>
      <c r="H199" s="81">
        <v>0</v>
      </c>
      <c r="I199" s="81">
        <f t="shared" si="5"/>
        <v>0</v>
      </c>
    </row>
    <row r="200" spans="1:9" ht="12.75" hidden="1">
      <c r="A200" s="31"/>
      <c r="B200" s="21" t="s">
        <v>212</v>
      </c>
      <c r="C200" s="21" t="s">
        <v>259</v>
      </c>
      <c r="D200" s="21" t="s">
        <v>210</v>
      </c>
      <c r="E200" s="21"/>
      <c r="F200" s="95" t="s">
        <v>125</v>
      </c>
      <c r="G200" s="26">
        <f>G201</f>
        <v>0</v>
      </c>
      <c r="H200" s="81">
        <f>H201</f>
        <v>0</v>
      </c>
      <c r="I200" s="81">
        <f t="shared" si="5"/>
        <v>0</v>
      </c>
    </row>
    <row r="201" spans="1:9" ht="12.75" customHeight="1" hidden="1">
      <c r="A201" s="31" t="s">
        <v>392</v>
      </c>
      <c r="B201" s="21" t="s">
        <v>123</v>
      </c>
      <c r="C201" s="21" t="s">
        <v>259</v>
      </c>
      <c r="D201" s="21" t="s">
        <v>210</v>
      </c>
      <c r="E201" s="21" t="s">
        <v>211</v>
      </c>
      <c r="F201" s="96" t="s">
        <v>253</v>
      </c>
      <c r="G201" s="26"/>
      <c r="H201" s="81"/>
      <c r="I201" s="81">
        <f t="shared" si="5"/>
        <v>0</v>
      </c>
    </row>
    <row r="202" spans="1:9" ht="100.5" customHeight="1" hidden="1">
      <c r="A202" s="31"/>
      <c r="B202" s="21" t="s">
        <v>123</v>
      </c>
      <c r="C202" s="21" t="s">
        <v>259</v>
      </c>
      <c r="D202" s="21" t="s">
        <v>368</v>
      </c>
      <c r="E202" s="21"/>
      <c r="F202" s="95" t="s">
        <v>369</v>
      </c>
      <c r="G202" s="26">
        <f>G203</f>
        <v>0</v>
      </c>
      <c r="H202" s="26">
        <f>H203</f>
        <v>0</v>
      </c>
      <c r="I202" s="81">
        <f t="shared" si="5"/>
        <v>0</v>
      </c>
    </row>
    <row r="203" spans="1:9" ht="12.75" hidden="1">
      <c r="A203" s="31" t="s">
        <v>399</v>
      </c>
      <c r="B203" s="21" t="s">
        <v>209</v>
      </c>
      <c r="C203" s="21" t="s">
        <v>259</v>
      </c>
      <c r="D203" s="21" t="s">
        <v>368</v>
      </c>
      <c r="E203" s="21" t="s">
        <v>211</v>
      </c>
      <c r="F203" s="96" t="s">
        <v>253</v>
      </c>
      <c r="G203" s="26"/>
      <c r="H203" s="81"/>
      <c r="I203" s="81">
        <f t="shared" si="5"/>
        <v>0</v>
      </c>
    </row>
    <row r="204" spans="1:9" ht="76.5" hidden="1">
      <c r="A204" s="31"/>
      <c r="B204" s="21" t="s">
        <v>123</v>
      </c>
      <c r="C204" s="21" t="s">
        <v>259</v>
      </c>
      <c r="D204" s="21" t="s">
        <v>397</v>
      </c>
      <c r="E204" s="21"/>
      <c r="F204" s="95" t="s">
        <v>398</v>
      </c>
      <c r="G204" s="26">
        <f>G205</f>
        <v>0</v>
      </c>
      <c r="H204" s="26">
        <f>H205</f>
        <v>0</v>
      </c>
      <c r="I204" s="81">
        <f t="shared" si="5"/>
        <v>0</v>
      </c>
    </row>
    <row r="205" spans="1:9" ht="12.75" hidden="1">
      <c r="A205" s="31" t="s">
        <v>400</v>
      </c>
      <c r="B205" s="21" t="s">
        <v>209</v>
      </c>
      <c r="C205" s="21" t="s">
        <v>259</v>
      </c>
      <c r="D205" s="21" t="s">
        <v>397</v>
      </c>
      <c r="E205" s="21" t="s">
        <v>211</v>
      </c>
      <c r="F205" s="96" t="s">
        <v>253</v>
      </c>
      <c r="G205" s="26">
        <v>0</v>
      </c>
      <c r="H205" s="81"/>
      <c r="I205" s="81">
        <f t="shared" si="5"/>
        <v>0</v>
      </c>
    </row>
    <row r="206" spans="1:9" ht="12.75">
      <c r="A206" s="15"/>
      <c r="B206" s="15"/>
      <c r="C206" s="15"/>
      <c r="D206" s="15"/>
      <c r="E206" s="15"/>
      <c r="F206" s="12" t="s">
        <v>267</v>
      </c>
      <c r="G206" s="28">
        <f>G11+G34+G50+G56+G130+G134+G143+G173+G165+G194+G38+G185+G191</f>
        <v>40705192.66</v>
      </c>
      <c r="H206" s="28">
        <f>H11+H34+H50+H56+H130+H134+H143+H173+H165+H194+H38+H185+H191</f>
        <v>11571872.33</v>
      </c>
      <c r="I206" s="80">
        <f>H206+G206</f>
        <v>52277064.989999995</v>
      </c>
    </row>
    <row r="207" ht="12.75">
      <c r="A207" s="3"/>
    </row>
    <row r="208" ht="12.75">
      <c r="A208" s="3"/>
    </row>
    <row r="209" ht="12.75">
      <c r="A209" s="3"/>
    </row>
    <row r="210" ht="12.75">
      <c r="A210" s="3"/>
    </row>
    <row r="211" ht="12.75">
      <c r="A211" s="3"/>
    </row>
    <row r="212" spans="1:5" ht="12.75">
      <c r="A212" s="3"/>
      <c r="B212"/>
      <c r="C212"/>
      <c r="D212"/>
      <c r="E212"/>
    </row>
    <row r="213" spans="1:5" ht="12.75">
      <c r="A213" s="3"/>
      <c r="B213"/>
      <c r="C213"/>
      <c r="D213"/>
      <c r="E213"/>
    </row>
    <row r="214" spans="1:5" ht="12.75">
      <c r="A214" s="3"/>
      <c r="B214"/>
      <c r="C214"/>
      <c r="D214"/>
      <c r="E214"/>
    </row>
    <row r="215" spans="1:5" ht="12.75">
      <c r="A215" s="3"/>
      <c r="B215"/>
      <c r="C215"/>
      <c r="D215"/>
      <c r="E215"/>
    </row>
    <row r="216" spans="1:5" ht="12.75">
      <c r="A216" s="3"/>
      <c r="B216"/>
      <c r="C216"/>
      <c r="D216"/>
      <c r="E216"/>
    </row>
    <row r="217" spans="1:5" ht="12.75">
      <c r="A217" s="3"/>
      <c r="B217"/>
      <c r="C217"/>
      <c r="D217"/>
      <c r="E217"/>
    </row>
    <row r="218" spans="1:5" ht="12.75">
      <c r="A218" s="3"/>
      <c r="B218"/>
      <c r="C218"/>
      <c r="D218"/>
      <c r="E218"/>
    </row>
    <row r="219" spans="1:5" ht="12.75">
      <c r="A219" s="3"/>
      <c r="B219"/>
      <c r="C219"/>
      <c r="D219"/>
      <c r="E219"/>
    </row>
    <row r="220" spans="1:5" ht="12.75">
      <c r="A220" s="3"/>
      <c r="B220"/>
      <c r="C220"/>
      <c r="D220"/>
      <c r="E220"/>
    </row>
    <row r="221" spans="1:5" ht="12.75">
      <c r="A221" s="3"/>
      <c r="B221"/>
      <c r="C221"/>
      <c r="D221"/>
      <c r="E221"/>
    </row>
    <row r="222" spans="1:5" ht="12.75">
      <c r="A222" s="3"/>
      <c r="B222"/>
      <c r="C222"/>
      <c r="D222"/>
      <c r="E222"/>
    </row>
    <row r="223" spans="1:5" ht="12.75">
      <c r="A223" s="3"/>
      <c r="B223"/>
      <c r="C223"/>
      <c r="D223"/>
      <c r="E223"/>
    </row>
    <row r="224" spans="1:5" ht="12.75">
      <c r="A224" s="3"/>
      <c r="B224"/>
      <c r="C224"/>
      <c r="D224"/>
      <c r="E224"/>
    </row>
    <row r="225" spans="1:5" ht="12.75">
      <c r="A225" s="3"/>
      <c r="B225"/>
      <c r="C225"/>
      <c r="D225"/>
      <c r="E225"/>
    </row>
    <row r="226" spans="1:5" ht="12.75">
      <c r="A226" s="3"/>
      <c r="B226"/>
      <c r="C226"/>
      <c r="D226"/>
      <c r="E226"/>
    </row>
    <row r="227" spans="1:5" ht="12.75">
      <c r="A227" s="3"/>
      <c r="B227"/>
      <c r="C227"/>
      <c r="D227"/>
      <c r="E227"/>
    </row>
    <row r="228" spans="1:5" ht="12.75">
      <c r="A228" s="3"/>
      <c r="B228"/>
      <c r="C228"/>
      <c r="D228"/>
      <c r="E228"/>
    </row>
    <row r="229" spans="1:5" ht="12.75">
      <c r="A229" s="3"/>
      <c r="B229"/>
      <c r="C229"/>
      <c r="D229"/>
      <c r="E229"/>
    </row>
    <row r="230" spans="1:5" ht="12.75">
      <c r="A230" s="3"/>
      <c r="B230"/>
      <c r="C230"/>
      <c r="D230"/>
      <c r="E230"/>
    </row>
    <row r="231" spans="1:5" ht="12.75">
      <c r="A231" s="3"/>
      <c r="B231"/>
      <c r="C231"/>
      <c r="D231"/>
      <c r="E231"/>
    </row>
    <row r="232" spans="1:5" ht="12.75">
      <c r="A232" s="3"/>
      <c r="B232"/>
      <c r="C232"/>
      <c r="D232"/>
      <c r="E232"/>
    </row>
    <row r="233" spans="1:5" ht="12.75">
      <c r="A233" s="3"/>
      <c r="B233"/>
      <c r="C233"/>
      <c r="D233"/>
      <c r="E233"/>
    </row>
    <row r="234" spans="1:5" ht="12.75">
      <c r="A234" s="3"/>
      <c r="B234"/>
      <c r="C234"/>
      <c r="D234"/>
      <c r="E234"/>
    </row>
    <row r="235" spans="1:5" ht="12.75">
      <c r="A235" s="3"/>
      <c r="B235"/>
      <c r="C235"/>
      <c r="D235"/>
      <c r="E235"/>
    </row>
    <row r="236" spans="1:5" ht="12.75">
      <c r="A236" s="3"/>
      <c r="B236"/>
      <c r="C236"/>
      <c r="D236"/>
      <c r="E236"/>
    </row>
    <row r="237" spans="1:5" ht="12.75">
      <c r="A237" s="3"/>
      <c r="B237"/>
      <c r="C237"/>
      <c r="D237"/>
      <c r="E237"/>
    </row>
    <row r="238" spans="1:5" ht="12.75">
      <c r="A238" s="3"/>
      <c r="B238"/>
      <c r="C238"/>
      <c r="D238"/>
      <c r="E238"/>
    </row>
    <row r="239" spans="1:5" ht="12.75">
      <c r="A239" s="3"/>
      <c r="B239"/>
      <c r="C239"/>
      <c r="D239"/>
      <c r="E239"/>
    </row>
    <row r="240" spans="1:5" ht="12.75">
      <c r="A240" s="3"/>
      <c r="B240"/>
      <c r="C240"/>
      <c r="D240"/>
      <c r="E240"/>
    </row>
    <row r="241" spans="1:5" ht="12.75">
      <c r="A241" s="3"/>
      <c r="B241"/>
      <c r="C241"/>
      <c r="D241"/>
      <c r="E241"/>
    </row>
    <row r="242" spans="1:5" ht="12.75">
      <c r="A242" s="3"/>
      <c r="B242"/>
      <c r="C242"/>
      <c r="D242"/>
      <c r="E242"/>
    </row>
  </sheetData>
  <sheetProtection/>
  <mergeCells count="26">
    <mergeCell ref="A3:I3"/>
    <mergeCell ref="A4:I4"/>
    <mergeCell ref="A5:I5"/>
    <mergeCell ref="E43:E45"/>
    <mergeCell ref="F43:F45"/>
    <mergeCell ref="H7:H9"/>
    <mergeCell ref="I7:I9"/>
    <mergeCell ref="C43:C45"/>
    <mergeCell ref="D43:D45"/>
    <mergeCell ref="B7:B9"/>
    <mergeCell ref="G121:G123"/>
    <mergeCell ref="A121:A123"/>
    <mergeCell ref="B121:B123"/>
    <mergeCell ref="C121:C123"/>
    <mergeCell ref="D121:D123"/>
    <mergeCell ref="E121:E123"/>
    <mergeCell ref="F121:F123"/>
    <mergeCell ref="G43:G45"/>
    <mergeCell ref="A7:A9"/>
    <mergeCell ref="C7:C9"/>
    <mergeCell ref="D7:D9"/>
    <mergeCell ref="E7:E9"/>
    <mergeCell ref="F7:F9"/>
    <mergeCell ref="G7:G9"/>
    <mergeCell ref="A43:A45"/>
    <mergeCell ref="B43:B45"/>
  </mergeCells>
  <printOptions/>
  <pageMargins left="0.55" right="0.16" top="0.71" bottom="0.64" header="0.16" footer="0.26"/>
  <pageSetup horizontalDpi="600" verticalDpi="600" orientation="portrait" paperSize="9" scale="94" r:id="rId1"/>
  <headerFooter alignWithMargins="0"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132"/>
  <sheetViews>
    <sheetView tabSelected="1" zoomScalePageLayoutView="0" workbookViewId="0" topLeftCell="A1">
      <selection activeCell="D23" sqref="D23"/>
    </sheetView>
  </sheetViews>
  <sheetFormatPr defaultColWidth="9.00390625" defaultRowHeight="12.75"/>
  <cols>
    <col min="1" max="1" width="21.75390625" style="1" customWidth="1"/>
    <col min="2" max="2" width="50.75390625" style="1" customWidth="1"/>
    <col min="3" max="3" width="17.375" style="0" customWidth="1"/>
    <col min="4" max="5" width="17.375" style="1" customWidth="1"/>
    <col min="6" max="16384" width="9.125" style="1" customWidth="1"/>
  </cols>
  <sheetData>
    <row r="1" ht="12.75" customHeight="1">
      <c r="C1" s="35"/>
    </row>
    <row r="2" spans="1:14" ht="15" customHeight="1">
      <c r="A2" s="70" t="s">
        <v>403</v>
      </c>
      <c r="B2" s="70"/>
      <c r="C2" s="70"/>
      <c r="D2" s="71"/>
      <c r="E2" s="71"/>
      <c r="F2" s="71"/>
      <c r="G2" s="70"/>
      <c r="H2" s="72"/>
      <c r="I2" s="70"/>
      <c r="J2" s="70"/>
      <c r="K2" s="70"/>
      <c r="L2" s="71"/>
      <c r="M2" s="71"/>
      <c r="N2" s="71"/>
    </row>
    <row r="3" spans="1:17" ht="9.75" customHeight="1">
      <c r="A3" s="75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</row>
    <row r="4" spans="1:5" ht="56.25" customHeight="1">
      <c r="A4" s="159" t="s">
        <v>416</v>
      </c>
      <c r="B4" s="159"/>
      <c r="C4" s="159"/>
      <c r="D4" s="159"/>
      <c r="E4" s="159"/>
    </row>
    <row r="5" ht="23.25" customHeight="1" thickBot="1"/>
    <row r="6" spans="1:5" ht="24.75" customHeight="1" thickBot="1">
      <c r="A6" s="160" t="s">
        <v>286</v>
      </c>
      <c r="B6" s="162" t="s">
        <v>298</v>
      </c>
      <c r="C6" s="164" t="s">
        <v>402</v>
      </c>
      <c r="D6" s="153" t="s">
        <v>426</v>
      </c>
      <c r="E6" s="156" t="s">
        <v>12</v>
      </c>
    </row>
    <row r="7" spans="1:5" ht="24.75" customHeight="1" thickBot="1">
      <c r="A7" s="160"/>
      <c r="B7" s="162"/>
      <c r="C7" s="165"/>
      <c r="D7" s="154"/>
      <c r="E7" s="157"/>
    </row>
    <row r="8" spans="1:5" ht="74.25" customHeight="1" thickBot="1">
      <c r="A8" s="161"/>
      <c r="B8" s="163"/>
      <c r="C8" s="166"/>
      <c r="D8" s="155"/>
      <c r="E8" s="158"/>
    </row>
    <row r="9" spans="1:5" ht="13.5" thickBot="1">
      <c r="A9" s="13">
        <v>1</v>
      </c>
      <c r="B9" s="14">
        <v>2</v>
      </c>
      <c r="C9" s="33">
        <v>3</v>
      </c>
      <c r="D9" s="85">
        <v>4</v>
      </c>
      <c r="E9" s="86">
        <v>5</v>
      </c>
    </row>
    <row r="10" spans="1:3" ht="12.75">
      <c r="A10" s="11"/>
      <c r="B10" s="12"/>
      <c r="C10" s="10"/>
    </row>
    <row r="11" spans="1:5" ht="26.25" customHeight="1">
      <c r="A11" s="104" t="s">
        <v>300</v>
      </c>
      <c r="B11" s="105" t="s">
        <v>301</v>
      </c>
      <c r="C11" s="106">
        <f>C12+C14</f>
        <v>6000000</v>
      </c>
      <c r="D11" s="106">
        <f>D12+D14</f>
        <v>0</v>
      </c>
      <c r="E11" s="28">
        <f aca="true" t="shared" si="0" ref="E11:E25">D11+C11</f>
        <v>6000000</v>
      </c>
    </row>
    <row r="12" spans="1:5" ht="25.5" customHeight="1">
      <c r="A12" s="31" t="s">
        <v>299</v>
      </c>
      <c r="B12" s="29" t="s">
        <v>302</v>
      </c>
      <c r="C12" s="26">
        <f>C13</f>
        <v>6000000</v>
      </c>
      <c r="D12" s="26">
        <f>D13</f>
        <v>0</v>
      </c>
      <c r="E12" s="26">
        <f t="shared" si="0"/>
        <v>6000000</v>
      </c>
    </row>
    <row r="13" spans="1:5" ht="25.5" customHeight="1">
      <c r="A13" s="31" t="s">
        <v>287</v>
      </c>
      <c r="B13" s="29" t="s">
        <v>288</v>
      </c>
      <c r="C13" s="26">
        <v>6000000</v>
      </c>
      <c r="D13" s="116">
        <v>0</v>
      </c>
      <c r="E13" s="26">
        <f t="shared" si="0"/>
        <v>6000000</v>
      </c>
    </row>
    <row r="14" spans="1:5" ht="27.75" customHeight="1">
      <c r="A14" s="31" t="s">
        <v>303</v>
      </c>
      <c r="B14" s="29" t="s">
        <v>401</v>
      </c>
      <c r="C14" s="26">
        <f>C15</f>
        <v>0</v>
      </c>
      <c r="D14" s="116">
        <f>D15</f>
        <v>0</v>
      </c>
      <c r="E14" s="26">
        <f t="shared" si="0"/>
        <v>0</v>
      </c>
    </row>
    <row r="15" spans="1:5" ht="27.75" customHeight="1">
      <c r="A15" s="31" t="s">
        <v>290</v>
      </c>
      <c r="B15" s="29" t="s">
        <v>289</v>
      </c>
      <c r="C15" s="26">
        <v>0</v>
      </c>
      <c r="D15" s="116">
        <v>0</v>
      </c>
      <c r="E15" s="26">
        <f t="shared" si="0"/>
        <v>0</v>
      </c>
    </row>
    <row r="16" spans="1:5" ht="26.25" customHeight="1">
      <c r="A16" s="104" t="s">
        <v>304</v>
      </c>
      <c r="B16" s="105" t="s">
        <v>305</v>
      </c>
      <c r="C16" s="106">
        <f>C17+C19</f>
        <v>-6000000</v>
      </c>
      <c r="D16" s="106">
        <f>D17+D19</f>
        <v>0</v>
      </c>
      <c r="E16" s="28">
        <f t="shared" si="0"/>
        <v>-6000000</v>
      </c>
    </row>
    <row r="17" spans="1:5" ht="39" customHeight="1">
      <c r="A17" s="31" t="s">
        <v>306</v>
      </c>
      <c r="B17" s="29" t="s">
        <v>307</v>
      </c>
      <c r="C17" s="26">
        <f>C18</f>
        <v>0</v>
      </c>
      <c r="D17" s="26">
        <f>D18</f>
        <v>0</v>
      </c>
      <c r="E17" s="26">
        <f t="shared" si="0"/>
        <v>0</v>
      </c>
    </row>
    <row r="18" spans="1:5" ht="39" customHeight="1">
      <c r="A18" s="31" t="s">
        <v>291</v>
      </c>
      <c r="B18" s="29" t="s">
        <v>293</v>
      </c>
      <c r="C18" s="26">
        <v>0</v>
      </c>
      <c r="D18" s="116">
        <v>0</v>
      </c>
      <c r="E18" s="26">
        <f t="shared" si="0"/>
        <v>0</v>
      </c>
    </row>
    <row r="19" spans="1:5" ht="42" customHeight="1">
      <c r="A19" s="31" t="s">
        <v>308</v>
      </c>
      <c r="B19" s="29" t="s">
        <v>309</v>
      </c>
      <c r="C19" s="26">
        <f>C20</f>
        <v>-6000000</v>
      </c>
      <c r="D19" s="116">
        <f>D20</f>
        <v>0</v>
      </c>
      <c r="E19" s="26">
        <f t="shared" si="0"/>
        <v>-6000000</v>
      </c>
    </row>
    <row r="20" spans="1:5" ht="42" customHeight="1">
      <c r="A20" s="31" t="s">
        <v>292</v>
      </c>
      <c r="B20" s="29" t="s">
        <v>294</v>
      </c>
      <c r="C20" s="26">
        <v>-6000000</v>
      </c>
      <c r="D20" s="116">
        <v>0</v>
      </c>
      <c r="E20" s="26">
        <f t="shared" si="0"/>
        <v>-6000000</v>
      </c>
    </row>
    <row r="21" spans="1:5" ht="27" customHeight="1">
      <c r="A21" s="30" t="s">
        <v>310</v>
      </c>
      <c r="B21" s="105" t="s">
        <v>296</v>
      </c>
      <c r="C21" s="28">
        <f>C22+C24</f>
        <v>0</v>
      </c>
      <c r="D21" s="28">
        <f>D22+D24</f>
        <v>369671.16</v>
      </c>
      <c r="E21" s="28">
        <f t="shared" si="0"/>
        <v>369671.16</v>
      </c>
    </row>
    <row r="22" spans="1:5" ht="25.5" customHeight="1">
      <c r="A22" s="31" t="s">
        <v>311</v>
      </c>
      <c r="B22" s="29" t="s">
        <v>314</v>
      </c>
      <c r="C22" s="26">
        <f>C23</f>
        <v>0</v>
      </c>
      <c r="D22" s="26">
        <f>D23</f>
        <v>369671.16</v>
      </c>
      <c r="E22" s="26">
        <f t="shared" si="0"/>
        <v>369671.16</v>
      </c>
    </row>
    <row r="23" spans="1:5" ht="25.5" customHeight="1">
      <c r="A23" s="31" t="s">
        <v>295</v>
      </c>
      <c r="B23" s="29" t="s">
        <v>317</v>
      </c>
      <c r="C23" s="26">
        <v>0</v>
      </c>
      <c r="D23" s="26">
        <v>369671.16</v>
      </c>
      <c r="E23" s="26">
        <f t="shared" si="0"/>
        <v>369671.16</v>
      </c>
    </row>
    <row r="24" spans="1:5" ht="25.5" customHeight="1">
      <c r="A24" s="31" t="s">
        <v>312</v>
      </c>
      <c r="B24" s="29" t="s">
        <v>315</v>
      </c>
      <c r="C24" s="26">
        <f>C25</f>
        <v>0</v>
      </c>
      <c r="D24" s="26">
        <f>D25</f>
        <v>0</v>
      </c>
      <c r="E24" s="26">
        <f t="shared" si="0"/>
        <v>0</v>
      </c>
    </row>
    <row r="25" spans="1:5" ht="26.25" customHeight="1">
      <c r="A25" s="31" t="s">
        <v>313</v>
      </c>
      <c r="B25" s="29" t="s">
        <v>316</v>
      </c>
      <c r="C25" s="26">
        <v>0</v>
      </c>
      <c r="D25" s="116">
        <v>0</v>
      </c>
      <c r="E25" s="26">
        <f t="shared" si="0"/>
        <v>0</v>
      </c>
    </row>
    <row r="26" spans="1:5" ht="29.25" customHeight="1">
      <c r="A26" s="31"/>
      <c r="B26" s="105" t="s">
        <v>297</v>
      </c>
      <c r="C26" s="28">
        <f>C11+C16+C21</f>
        <v>0</v>
      </c>
      <c r="D26" s="28">
        <f>D11+D16+D21</f>
        <v>369671.16</v>
      </c>
      <c r="E26" s="28">
        <f>D26+C26</f>
        <v>369671.16</v>
      </c>
    </row>
    <row r="27" ht="12.75">
      <c r="C27" s="5"/>
    </row>
    <row r="28" ht="12.75">
      <c r="C28" s="5"/>
    </row>
    <row r="29" ht="12.75">
      <c r="C29" s="5"/>
    </row>
    <row r="30" ht="12.75">
      <c r="C30" s="5"/>
    </row>
    <row r="31" ht="12.75">
      <c r="C31" s="5"/>
    </row>
    <row r="32" ht="12.75">
      <c r="C32" s="5"/>
    </row>
    <row r="33" ht="12.75">
      <c r="C33" s="5"/>
    </row>
    <row r="34" ht="12.75">
      <c r="C34" s="5"/>
    </row>
    <row r="35" ht="12.75">
      <c r="C35" s="5"/>
    </row>
    <row r="36" ht="12.75">
      <c r="C36" s="5"/>
    </row>
    <row r="37" ht="12.75">
      <c r="C37" s="5"/>
    </row>
    <row r="38" ht="12.75">
      <c r="C38" s="5"/>
    </row>
    <row r="39" ht="12.75">
      <c r="C39" s="5"/>
    </row>
    <row r="40" ht="12.75">
      <c r="C40" s="5"/>
    </row>
    <row r="41" ht="12.75">
      <c r="C41" s="5"/>
    </row>
    <row r="42" ht="12.75">
      <c r="C42" s="5"/>
    </row>
    <row r="43" ht="12.75">
      <c r="C43" s="5"/>
    </row>
    <row r="44" ht="12.75">
      <c r="C44" s="5"/>
    </row>
    <row r="45" ht="12.75">
      <c r="C45" s="5"/>
    </row>
    <row r="46" ht="12.75">
      <c r="C46" s="5"/>
    </row>
    <row r="47" ht="12.75">
      <c r="C47" s="5"/>
    </row>
    <row r="48" ht="12.75">
      <c r="C48" s="5"/>
    </row>
    <row r="49" ht="12.75">
      <c r="C49" s="5"/>
    </row>
    <row r="50" ht="12.75">
      <c r="C50" s="5"/>
    </row>
    <row r="51" ht="12.75">
      <c r="C51" s="5"/>
    </row>
    <row r="52" ht="12.75">
      <c r="C52" s="5"/>
    </row>
    <row r="53" ht="12.75">
      <c r="C53" s="5"/>
    </row>
    <row r="54" ht="12.75">
      <c r="C54" s="5"/>
    </row>
    <row r="55" ht="12.75">
      <c r="C55" s="5"/>
    </row>
    <row r="56" ht="12.75">
      <c r="C56" s="5"/>
    </row>
    <row r="57" ht="12.75">
      <c r="C57" s="5"/>
    </row>
    <row r="58" ht="12.75">
      <c r="C58" s="5"/>
    </row>
    <row r="59" ht="12.75">
      <c r="C59" s="5"/>
    </row>
    <row r="60" ht="12.75">
      <c r="C60" s="5"/>
    </row>
    <row r="61" ht="12.75">
      <c r="C61" s="5"/>
    </row>
    <row r="62" ht="12.75">
      <c r="C62" s="5"/>
    </row>
    <row r="63" ht="12.75">
      <c r="C63" s="5"/>
    </row>
    <row r="64" ht="12.75">
      <c r="C64" s="5"/>
    </row>
    <row r="65" ht="12.75">
      <c r="C65" s="5"/>
    </row>
    <row r="66" ht="12.75">
      <c r="C66" s="5"/>
    </row>
    <row r="67" ht="12.75">
      <c r="C67" s="5"/>
    </row>
    <row r="68" ht="12.75">
      <c r="C68" s="5"/>
    </row>
    <row r="69" ht="12.75">
      <c r="C69" s="5"/>
    </row>
    <row r="70" ht="12.75">
      <c r="C70" s="5"/>
    </row>
    <row r="71" ht="12.75">
      <c r="C71" s="5"/>
    </row>
    <row r="72" ht="12.75">
      <c r="C72" s="5"/>
    </row>
    <row r="73" ht="12.75">
      <c r="C73" s="5"/>
    </row>
    <row r="74" ht="12.75">
      <c r="C74" s="5"/>
    </row>
    <row r="75" ht="12.75">
      <c r="C75" s="5"/>
    </row>
    <row r="76" ht="12.75">
      <c r="C76" s="5"/>
    </row>
    <row r="77" ht="12.75">
      <c r="C77" s="5"/>
    </row>
    <row r="78" ht="12.75">
      <c r="C78" s="5"/>
    </row>
    <row r="79" ht="12.75">
      <c r="C79" s="5"/>
    </row>
    <row r="80" ht="12.75">
      <c r="C80" s="5"/>
    </row>
    <row r="81" ht="12.75">
      <c r="C81" s="5"/>
    </row>
    <row r="82" ht="12.75">
      <c r="C82" s="5"/>
    </row>
    <row r="83" ht="12.75">
      <c r="C83" s="5"/>
    </row>
    <row r="84" ht="12.75">
      <c r="C84" s="5"/>
    </row>
    <row r="85" ht="12.75">
      <c r="C85" s="5"/>
    </row>
    <row r="86" ht="12.75">
      <c r="C86" s="5"/>
    </row>
    <row r="87" ht="12.75">
      <c r="C87" s="5"/>
    </row>
    <row r="88" ht="12.75">
      <c r="C88" s="5"/>
    </row>
    <row r="89" ht="12.75">
      <c r="C89" s="5"/>
    </row>
    <row r="90" ht="12.75">
      <c r="C90" s="5"/>
    </row>
    <row r="91" ht="12.75">
      <c r="C91" s="5"/>
    </row>
    <row r="92" ht="12.75">
      <c r="C92" s="5"/>
    </row>
    <row r="93" ht="12.75">
      <c r="C93" s="5"/>
    </row>
    <row r="94" ht="12.75">
      <c r="C94" s="5"/>
    </row>
    <row r="95" ht="12.75">
      <c r="C95" s="5"/>
    </row>
    <row r="96" ht="12.75">
      <c r="C96" s="5"/>
    </row>
    <row r="97" ht="12.75">
      <c r="C97" s="5"/>
    </row>
    <row r="98" ht="12.75">
      <c r="C98" s="5"/>
    </row>
    <row r="99" ht="12.75">
      <c r="C99" s="5"/>
    </row>
    <row r="100" ht="12.75">
      <c r="C100" s="5"/>
    </row>
    <row r="101" ht="12.75">
      <c r="C101" s="5"/>
    </row>
    <row r="102" ht="12.75">
      <c r="C102" s="5"/>
    </row>
    <row r="103" ht="12.75">
      <c r="C103" s="5"/>
    </row>
    <row r="104" ht="12.75">
      <c r="C104" s="5"/>
    </row>
    <row r="105" ht="12.75">
      <c r="C105" s="5"/>
    </row>
    <row r="106" ht="12.75">
      <c r="C106" s="5"/>
    </row>
    <row r="107" ht="12.75">
      <c r="C107" s="5"/>
    </row>
    <row r="108" ht="12.75">
      <c r="C108" s="5"/>
    </row>
    <row r="109" ht="12.75">
      <c r="C109" s="5"/>
    </row>
    <row r="110" ht="12.75">
      <c r="C110" s="5"/>
    </row>
    <row r="111" ht="12.75">
      <c r="C111" s="5"/>
    </row>
    <row r="112" ht="12.75">
      <c r="C112" s="5"/>
    </row>
    <row r="113" ht="12.75">
      <c r="C113" s="5"/>
    </row>
    <row r="114" ht="12.75">
      <c r="C114" s="5"/>
    </row>
    <row r="115" ht="12.75">
      <c r="C115" s="5"/>
    </row>
    <row r="116" ht="12.75">
      <c r="C116" s="5"/>
    </row>
    <row r="117" ht="12.75">
      <c r="C117" s="5"/>
    </row>
    <row r="118" ht="12.75">
      <c r="C118" s="5"/>
    </row>
    <row r="119" ht="12.75">
      <c r="C119" s="5"/>
    </row>
    <row r="120" ht="12.75">
      <c r="C120" s="5"/>
    </row>
    <row r="121" ht="12.75">
      <c r="C121" s="5"/>
    </row>
    <row r="122" ht="12.75">
      <c r="C122" s="5"/>
    </row>
    <row r="123" ht="12.75">
      <c r="C123" s="5"/>
    </row>
    <row r="124" ht="12.75">
      <c r="C124" s="5"/>
    </row>
    <row r="125" ht="12.75">
      <c r="C125" s="5"/>
    </row>
    <row r="126" ht="12.75">
      <c r="C126" s="5"/>
    </row>
    <row r="127" ht="12.75">
      <c r="C127" s="5"/>
    </row>
    <row r="128" ht="12.75">
      <c r="C128" s="5"/>
    </row>
    <row r="129" ht="12.75">
      <c r="C129" s="5"/>
    </row>
    <row r="130" ht="12.75">
      <c r="C130" s="5"/>
    </row>
    <row r="131" ht="12.75">
      <c r="C131" s="5"/>
    </row>
    <row r="132" ht="12.75">
      <c r="C132" s="6"/>
    </row>
  </sheetData>
  <sheetProtection/>
  <mergeCells count="6">
    <mergeCell ref="D6:D8"/>
    <mergeCell ref="E6:E8"/>
    <mergeCell ref="A4:E4"/>
    <mergeCell ref="A6:A8"/>
    <mergeCell ref="B6:B8"/>
    <mergeCell ref="C6:C8"/>
  </mergeCells>
  <printOptions/>
  <pageMargins left="0.55" right="0.16" top="0.56" bottom="0.72" header="0.32" footer="0.5"/>
  <pageSetup horizontalDpi="600" verticalDpi="600" orientation="portrait" paperSize="9" scale="78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Admin</cp:lastModifiedBy>
  <cp:lastPrinted>2011-07-13T12:40:23Z</cp:lastPrinted>
  <dcterms:created xsi:type="dcterms:W3CDTF">2005-12-02T13:56:17Z</dcterms:created>
  <dcterms:modified xsi:type="dcterms:W3CDTF">2011-07-14T06:54:26Z</dcterms:modified>
  <cp:category/>
  <cp:version/>
  <cp:contentType/>
  <cp:contentStatus/>
</cp:coreProperties>
</file>