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889" activeTab="0"/>
  </bookViews>
  <sheets>
    <sheet name="Администраторы" sheetId="1" r:id="rId1"/>
    <sheet name="Расходы" sheetId="2" r:id="rId2"/>
    <sheet name="Расходы 2" sheetId="3" r:id="rId3"/>
    <sheet name="МБТ пол." sheetId="4" r:id="rId4"/>
    <sheet name="МБТ пер." sheetId="5" r:id="rId5"/>
    <sheet name="Дефицит (2012)" sheetId="6" r:id="rId6"/>
    <sheet name="Доходы" sheetId="7" r:id="rId7"/>
  </sheets>
  <definedNames>
    <definedName name="_xlnm.Print_Area" localSheetId="0">'Администраторы'!$A$1:$G$109</definedName>
    <definedName name="_xlnm.Print_Area" localSheetId="5">'Дефицит (2012)'!$A$1:$E$26</definedName>
    <definedName name="_xlnm.Print_Area" localSheetId="6">'Доходы'!$A$1:$L$85</definedName>
    <definedName name="_xlnm.Print_Area" localSheetId="2">'Расходы 2'!$A$1:$I$215</definedName>
  </definedNames>
  <calcPr fullCalcOnLoad="1"/>
</workbook>
</file>

<file path=xl/sharedStrings.xml><?xml version="1.0" encoding="utf-8"?>
<sst xmlns="http://schemas.openxmlformats.org/spreadsheetml/2006/main" count="2172" uniqueCount="691">
  <si>
    <t>Прочие субсидии бюджетам на реализацию ОЦП"Развитие физической культуры и спорта в Калужской области на 2007-2010 годы"</t>
  </si>
  <si>
    <t>999</t>
  </si>
  <si>
    <t/>
  </si>
  <si>
    <t>Бюджет поселений</t>
  </si>
  <si>
    <t>0227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</si>
  <si>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</si>
  <si>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015</t>
  </si>
  <si>
    <t>Прочие межбюджетные трансферты</t>
  </si>
  <si>
    <t>ПРОЧИЕ БЕЗВОЗМЕЗДНЫЕ ПОСТУПЛЕНИЯ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</si>
  <si>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</si>
  <si>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</si>
  <si>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</si>
  <si>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</si>
  <si>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План с изменением</t>
  </si>
  <si>
    <t>(руб.)</t>
  </si>
  <si>
    <t>Распределение</t>
  </si>
  <si>
    <t xml:space="preserve">расходов МО "Город Ермолино" по разделам, подразделам, целевым статьям </t>
  </si>
  <si>
    <t>расходов, видам расходов функциональной классификации расходов РФ в руб.</t>
  </si>
  <si>
    <t>040</t>
  </si>
  <si>
    <t xml:space="preserve">Наименование </t>
  </si>
  <si>
    <t>Вид доходов</t>
  </si>
  <si>
    <t>ДОХОДЫ</t>
  </si>
  <si>
    <t>000</t>
  </si>
  <si>
    <t>0000</t>
  </si>
  <si>
    <t>НАЛОГИ НА ПРИБЫЛЬ, ДОХОДЫ</t>
  </si>
  <si>
    <t>110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</si>
  <si>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</si>
  <si>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</si>
  <si>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</si>
  <si>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</si>
  <si>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</si>
  <si>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</si>
  <si>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</si>
  <si>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</si>
  <si>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</si>
  <si>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</si>
  <si>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050</t>
  </si>
  <si>
    <t>НАЛОГИ НА СОВОКУПНЫЙ ДОХОД</t>
  </si>
  <si>
    <t>020</t>
  </si>
  <si>
    <t>Единый сельскохозяйственный налог</t>
  </si>
  <si>
    <t>НАЛОГИ НА ИМУЩЕСТВО</t>
  </si>
  <si>
    <t>Налог на имущество физических лиц, зачисляемый в бюджет поселений</t>
  </si>
  <si>
    <t>Транспортый налог с физических лиц</t>
  </si>
  <si>
    <t>012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</si>
  <si>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</si>
  <si>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</si>
  <si>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</si>
  <si>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023</t>
  </si>
  <si>
    <t>ГОСУДАРСТВЕННАЯ ПОШЛИНА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</si>
  <si>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</si>
  <si>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</si>
  <si>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</si>
  <si>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</si>
  <si>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Сумма налога (сбора) (недоимка по соответствующему налогу (сбору), в том числе по отмененному)</t>
  </si>
  <si>
    <t>1000</t>
  </si>
  <si>
    <t>Пени по соответствующему налогу (сбору)</t>
  </si>
  <si>
    <t>2000</t>
  </si>
  <si>
    <t>ДОХОДЫ ОТ ИСПОЛЬЗОВАНИЯ ИМУЩЕСТВА, НАХОДЯЩЕГОСЯ В ГОСУДАРСТВЕННОЙ И МУНИЦИПАЛЬНОЙ СОБСТВЕННОСТИ</t>
  </si>
  <si>
    <t>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</si>
  <si>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</si>
  <si>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</si>
  <si>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</si>
  <si>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035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</si>
  <si>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</si>
  <si>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</si>
  <si>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</si>
  <si>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</si>
  <si>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 xml:space="preserve">Доходы от реализации иного имущества, находящегося в собственности поселений (за исключением имущества АУ и МУП, в т.ч. Казенных)
</t>
  </si>
  <si>
    <t>410</t>
  </si>
  <si>
    <t xml:space="preserve">Доходы от продажи земельных участков, находящихся 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</si>
  <si>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>430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</si>
  <si>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</si>
  <si>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014</t>
  </si>
  <si>
    <t>ПРОЧИЕ НЕНАЛОГОВЫЕ ДОХОДЫ</t>
  </si>
  <si>
    <t>180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</si>
  <si>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</si>
  <si>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</si>
  <si>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</si>
  <si>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</si>
  <si>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151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</si>
  <si>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</si>
  <si>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</si>
  <si>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 xml:space="preserve">Дотации бюджетам поселений на  поддержку  мер  по  обеспечению сбалансированности бюджетов
</t>
  </si>
  <si>
    <t>003</t>
  </si>
  <si>
    <t>Субсидии от других бюджетов бюджетной системы Российской Федерации</t>
  </si>
  <si>
    <t>Субсидия на комплектование книжных фондов библиотек</t>
  </si>
  <si>
    <t>068</t>
  </si>
  <si>
    <t>Переселение граждан из ветхого и аварийного жилищного фонда в городе Балабаново Боровского района Калужской области на 2007-2010 годы</t>
  </si>
  <si>
    <t>Обеспечение жильем молодых семей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</si>
  <si>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</si>
  <si>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</si>
  <si>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</si>
  <si>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</si>
  <si>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</si>
  <si>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</si>
  <si>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</si>
  <si>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 xml:space="preserve">07     </t>
  </si>
  <si>
    <t>Льготы по оплате жилищно-коммунальных услуг отдельным категориям граждан, работающих и проживающих в сельской местности</t>
  </si>
  <si>
    <t>Молодежная политика и оздоровление детей</t>
  </si>
  <si>
    <t xml:space="preserve">08     </t>
  </si>
  <si>
    <t>Периодическая печать и издательства</t>
  </si>
  <si>
    <t>Физическая культура и спорт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</si>
  <si>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</si>
  <si>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</si>
  <si>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</si>
  <si>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</si>
  <si>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>Социальные выплаты</t>
  </si>
  <si>
    <t xml:space="preserve">11     </t>
  </si>
  <si>
    <t>Межбюджетные трансферты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</si>
  <si>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</si>
  <si>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</si>
  <si>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</si>
  <si>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</si>
  <si>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</si>
  <si>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</si>
  <si>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0021200</t>
  </si>
  <si>
    <t>500</t>
  </si>
  <si>
    <t xml:space="preserve">01        </t>
  </si>
  <si>
    <t xml:space="preserve">01    </t>
  </si>
  <si>
    <t>0020800</t>
  </si>
  <si>
    <t>0650300</t>
  </si>
  <si>
    <t xml:space="preserve">01  </t>
  </si>
  <si>
    <t>12</t>
  </si>
  <si>
    <t>0700500</t>
  </si>
  <si>
    <t xml:space="preserve">01       </t>
  </si>
  <si>
    <t>0020400</t>
  </si>
  <si>
    <t xml:space="preserve">01   </t>
  </si>
  <si>
    <t>9000000</t>
  </si>
  <si>
    <t xml:space="preserve">02 </t>
  </si>
  <si>
    <t>0013600</t>
  </si>
  <si>
    <t xml:space="preserve">02      </t>
  </si>
  <si>
    <t xml:space="preserve">02  </t>
  </si>
  <si>
    <t>7950500</t>
  </si>
  <si>
    <t xml:space="preserve">03       </t>
  </si>
  <si>
    <t xml:space="preserve">04    </t>
  </si>
  <si>
    <t>3380000</t>
  </si>
  <si>
    <t>3400300</t>
  </si>
  <si>
    <t xml:space="preserve">04   </t>
  </si>
  <si>
    <t xml:space="preserve">05  </t>
  </si>
  <si>
    <t>0980201</t>
  </si>
  <si>
    <t>006</t>
  </si>
  <si>
    <t xml:space="preserve">05    </t>
  </si>
  <si>
    <t xml:space="preserve">05      </t>
  </si>
  <si>
    <t xml:space="preserve">05   </t>
  </si>
  <si>
    <t>7950100</t>
  </si>
  <si>
    <t>7950300</t>
  </si>
  <si>
    <t xml:space="preserve">05 </t>
  </si>
  <si>
    <t xml:space="preserve">05       </t>
  </si>
  <si>
    <t>3510200</t>
  </si>
  <si>
    <t>3510300</t>
  </si>
  <si>
    <t>3510500</t>
  </si>
  <si>
    <t>7950200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</si>
  <si>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</si>
  <si>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</si>
  <si>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</si>
  <si>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</si>
  <si>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</si>
  <si>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6000400</t>
  </si>
  <si>
    <t>6000500</t>
  </si>
  <si>
    <t xml:space="preserve">05             </t>
  </si>
  <si>
    <t xml:space="preserve">06      </t>
  </si>
  <si>
    <t xml:space="preserve">06    </t>
  </si>
  <si>
    <t xml:space="preserve">07       </t>
  </si>
  <si>
    <t xml:space="preserve">07        </t>
  </si>
  <si>
    <t>7950600</t>
  </si>
  <si>
    <t xml:space="preserve">07           </t>
  </si>
  <si>
    <t xml:space="preserve">08    </t>
  </si>
  <si>
    <t xml:space="preserve">08        </t>
  </si>
  <si>
    <t xml:space="preserve">08          </t>
  </si>
  <si>
    <t>7950400</t>
  </si>
  <si>
    <t xml:space="preserve">10    </t>
  </si>
  <si>
    <t xml:space="preserve">10         </t>
  </si>
  <si>
    <t xml:space="preserve">10           </t>
  </si>
  <si>
    <t xml:space="preserve">11       </t>
  </si>
  <si>
    <t>5201513</t>
  </si>
  <si>
    <t>017</t>
  </si>
  <si>
    <t xml:space="preserve">11         </t>
  </si>
  <si>
    <t>02</t>
  </si>
  <si>
    <t>00</t>
  </si>
  <si>
    <t>01</t>
  </si>
  <si>
    <t>03</t>
  </si>
  <si>
    <t>06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</si>
  <si>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</si>
  <si>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</si>
  <si>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</si>
  <si>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</si>
  <si>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</si>
  <si>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</si>
  <si>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</si>
  <si>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</si>
  <si>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</si>
  <si>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</si>
  <si>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</si>
  <si>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</si>
  <si>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Культура, кинематография, средства массовой информации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</si>
  <si>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</si>
  <si>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</si>
  <si>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</si>
  <si>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</si>
  <si>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</si>
  <si>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</si>
  <si>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</si>
  <si>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</si>
  <si>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</si>
  <si>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</si>
  <si>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</si>
  <si>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</si>
  <si>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</si>
  <si>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</si>
  <si>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</si>
  <si>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</si>
  <si>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</si>
  <si>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Невыясненные поступления, зачисляемые в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</si>
  <si>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</si>
  <si>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</si>
  <si>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 в бюджеты поселений</t>
  </si>
  <si>
    <t>ВСЕГО</t>
  </si>
  <si>
    <t>062</t>
  </si>
  <si>
    <t>1</t>
  </si>
  <si>
    <t>013</t>
  </si>
  <si>
    <t>04</t>
  </si>
  <si>
    <t>09</t>
  </si>
  <si>
    <t>11</t>
  </si>
  <si>
    <t>14</t>
  </si>
  <si>
    <t>17</t>
  </si>
  <si>
    <t>001</t>
  </si>
  <si>
    <t>07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</si>
  <si>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</si>
  <si>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</si>
  <si>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</si>
  <si>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</si>
  <si>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</si>
  <si>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</si>
  <si>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</si>
  <si>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</si>
  <si>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</si>
  <si>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</si>
  <si>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</si>
  <si>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</si>
  <si>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</si>
  <si>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</si>
  <si>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</si>
  <si>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</si>
  <si>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</si>
  <si>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</si>
  <si>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</si>
  <si>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</si>
  <si>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Код классификации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</si>
  <si>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</si>
  <si>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</si>
  <si>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</si>
  <si>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01 02 00 00 10 0000 810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</si>
  <si>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</si>
  <si>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</si>
  <si>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</si>
  <si>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</si>
  <si>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</si>
  <si>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</si>
  <si>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</si>
  <si>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Наименование источников финансирования дефицитов бюджета</t>
  </si>
  <si>
    <t>01 02 00 00 00 0000 700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</si>
  <si>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</si>
  <si>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</si>
  <si>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</si>
  <si>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01 02 00 00 00 0000 800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</si>
  <si>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</si>
  <si>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</si>
  <si>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</si>
  <si>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кредитов от других бюджетов бюджетной системы Российской Федерации в валюте Российской Федерации</t>
  </si>
  <si>
    <t>01 03 00 00 00 0000 800</t>
  </si>
  <si>
    <t>Погашение кредитов, полученных от других бюджетов бюджетной системы Российской Федерации  в валюте Российской Федерации</t>
  </si>
  <si>
    <t>01 05 00 00 00 0000 000</t>
  </si>
  <si>
    <t>01 05 00 00 00 0000 500</t>
  </si>
  <si>
    <t>01 05 00 00 00 0000 600</t>
  </si>
  <si>
    <t>01 05 02 01 00 0000 610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</si>
  <si>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</si>
  <si>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</si>
  <si>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</si>
  <si>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</si>
  <si>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</si>
  <si>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</si>
  <si>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6</t>
  </si>
  <si>
    <t>7</t>
  </si>
  <si>
    <t>8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</si>
  <si>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</si>
  <si>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</si>
  <si>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</si>
  <si>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</si>
  <si>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</si>
  <si>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</si>
  <si>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</si>
  <si>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</si>
  <si>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</si>
  <si>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</si>
  <si>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</si>
  <si>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</si>
  <si>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</si>
  <si>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</si>
  <si>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</si>
  <si>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</si>
  <si>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</si>
  <si>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</si>
  <si>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40</t>
  </si>
  <si>
    <t>Программа "По формированию установок толирантного сознания и профилактики экстремизма"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</si>
  <si>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парковая зона</t>
    </r>
    <r>
      <rPr>
        <sz val="10"/>
        <rFont val="Times New Roman"/>
        <family val="1"/>
      </rPr>
      <t>)</t>
    </r>
  </si>
  <si>
    <t>Программа "Доступное и комфортное жилье-строительство объектов инженерной инфраструктуры на 2009-2011 г.г."</t>
  </si>
  <si>
    <t>Программа "Обеспечение жильем молодых семей на территории МО "Городское поселение "Г.Ермолино" на 2009-2011 г.г."</t>
  </si>
  <si>
    <r>
      <t>Выполнение функций органами местного самоуправления (</t>
    </r>
    <r>
      <rPr>
        <i/>
        <sz val="10"/>
        <rFont val="Times New Roman"/>
        <family val="1"/>
      </rPr>
      <t>КСК и УК</t>
    </r>
    <r>
      <rPr>
        <sz val="10"/>
        <rFont val="Times New Roman"/>
        <family val="1"/>
      </rPr>
      <t>)</t>
    </r>
  </si>
  <si>
    <t>7954400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</si>
  <si>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</si>
  <si>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</si>
  <si>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</si>
  <si>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юридическим лицам (софинансирование кап.ремонта)</t>
  </si>
  <si>
    <t>35</t>
  </si>
  <si>
    <t>3500200</t>
  </si>
  <si>
    <t>Капитальный ремонт государственного жилого фонда субъектов РФ и муниципального жилого фонда</t>
  </si>
  <si>
    <t>Уточненный план</t>
  </si>
  <si>
    <t>920</t>
  </si>
  <si>
    <t>7954500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</si>
  <si>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</si>
  <si>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5058698</t>
  </si>
  <si>
    <t>39</t>
  </si>
  <si>
    <t>9966516</t>
  </si>
  <si>
    <t xml:space="preserve">Исполнение полномочий муниципального района по организации предоставления дополнительнонго образования детям на территории муниципального района (в части содержания школ искусств) (за счет остатков, неиспользованных на 1 января 2010 года) - 6000201 - ремонт улично-дорожной сети обл. </t>
  </si>
  <si>
    <t>5058693</t>
  </si>
  <si>
    <t>6000521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</si>
  <si>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</si>
  <si>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3500300</t>
  </si>
  <si>
    <t>Мероприятия в области жилищного хозяйства</t>
  </si>
  <si>
    <t xml:space="preserve">Выполнение функций органами местного самоуправления </t>
  </si>
  <si>
    <t>0920304</t>
  </si>
  <si>
    <t>3510521</t>
  </si>
  <si>
    <t xml:space="preserve">          Увеличение уставного капитала</t>
  </si>
  <si>
    <t>42</t>
  </si>
  <si>
    <t>7956200</t>
  </si>
  <si>
    <t>Программа "Повышение энергетической эффективности предприятия МУП "ЕТС" в 2010-2012 гг."</t>
  </si>
  <si>
    <t>7956300</t>
  </si>
  <si>
    <t>Программа "65-летие победы в ВОВ" на территории муниципального образования "Городское поселение "Город Ермолино" в 2010г.</t>
  </si>
  <si>
    <t>Стимулирующая выплата</t>
  </si>
  <si>
    <t>5201519</t>
  </si>
  <si>
    <t>Ремонт дорожного покрытия</t>
  </si>
  <si>
    <t>5201546</t>
  </si>
  <si>
    <t>Ремонт коллектора</t>
  </si>
  <si>
    <t>9420010</t>
  </si>
  <si>
    <t>Капитальный ремонт индивидуальных жилых домов инвалидов и участников ВОВ, тружеников тыла и вдов погибших (умерших) инвалидов и участников ВОВ в 2010 году</t>
  </si>
  <si>
    <t>51</t>
  </si>
  <si>
    <t>52</t>
  </si>
  <si>
    <t>ВОЗВРАТ ОСТАТКОВ СУБСИДИЙ, СУБВЕНЦИЙ И ИНЫХ МЕЖБЮДЖЕТНЫХ ТРАНСФЕРТОВ, ИМЕЮЩИХ ЦЕЛЕВОЕ НАЗНАЧЕНИЕ</t>
  </si>
  <si>
    <t>Возврат остатков субсидий и субвенций из бюджетов поселений</t>
  </si>
  <si>
    <t>5201553</t>
  </si>
  <si>
    <t>Расходы по организации электро-, тепло-, газо-, водоснабжения и водоотведения</t>
  </si>
  <si>
    <t>9420020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</si>
  <si>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</si>
  <si>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53</t>
  </si>
  <si>
    <t>54</t>
  </si>
  <si>
    <t>Погашение кредитов, предоставленных кредитными организациями  в валюте Российской Федерации</t>
  </si>
  <si>
    <t>7957500</t>
  </si>
  <si>
    <t>Программа "Укрепление МТБ органов местного самоуправления в 2011-2014 г.г."</t>
  </si>
  <si>
    <t>Субсидии юридическим лицам (МУП "ЕТС")</t>
  </si>
  <si>
    <t>7957600</t>
  </si>
  <si>
    <t>Программа "Повышение эффективности предприятия МУП "ЕТС" по водоснабжению в 2010-2012 гг."</t>
  </si>
  <si>
    <t>Программа "Семья и дети" на 2011-2013 г.г.</t>
  </si>
  <si>
    <t>Программа "Развития физической культуры и спорта на 2011-2013 г.г."</t>
  </si>
  <si>
    <t>Средства массовой информации</t>
  </si>
  <si>
    <t>9530000</t>
  </si>
  <si>
    <t>6000511</t>
  </si>
  <si>
    <t>Остатки прошлых лет</t>
  </si>
  <si>
    <t>9</t>
  </si>
  <si>
    <t>053</t>
  </si>
  <si>
    <t>045</t>
  </si>
  <si>
    <t>995</t>
  </si>
  <si>
    <t>План 2012 г.</t>
  </si>
  <si>
    <t>7950900</t>
  </si>
  <si>
    <t>Программа "Кадровая политика 2011-2014 г.г."</t>
  </si>
  <si>
    <t>7951007</t>
  </si>
  <si>
    <t>Программа "Безопасный город на 2011-2013 г.г."</t>
  </si>
  <si>
    <t>Защита населения и территории от чрезвычайных ситуаций природного и техногенного характера, гражданская оборона</t>
  </si>
  <si>
    <t>7959000</t>
  </si>
  <si>
    <t>810</t>
  </si>
  <si>
    <t>800</t>
  </si>
  <si>
    <t>Программа "Проведение капитального ремонта в многоквартирных жилых домах на 2012 г."</t>
  </si>
  <si>
    <t>Иные межбюджетные ассигнования</t>
  </si>
  <si>
    <t>Субсидии юридическим лицам (кроме государственных учреждений), ИП, физическим лицам - производителям товаров, работ, услуг</t>
  </si>
  <si>
    <t>Программа "Благоустройство территории МО "Городское поселение "Г. Ермолино"на 2012-2014 годы"</t>
  </si>
  <si>
    <t>7951008</t>
  </si>
  <si>
    <t>Программа "Безопасность дорожного движения на территории МО "Городское поселение "Г.Ермолино" на 2012 г."</t>
  </si>
  <si>
    <t>8000000</t>
  </si>
  <si>
    <t>8074000</t>
  </si>
  <si>
    <t>Ведомственная целевая программа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</si>
  <si>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2012-2014 г.г."</t>
  </si>
  <si>
    <t>Содержание казенных учреждений</t>
  </si>
  <si>
    <t>8074013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</si>
  <si>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2012-2014 г.г." (платные услуги)</t>
  </si>
  <si>
    <t>8084200</t>
  </si>
  <si>
    <t>Ведомственная целевая программа "Развитие библиотечного обслуживания населения г.Ермолино библиотеками МУК ДК "Полет" на 2012-2014 г.г."</t>
  </si>
  <si>
    <t>7951005</t>
  </si>
  <si>
    <t>Программа "Развитие социальной и культурной инфраструктуры МО "Городское поселение "Г.Ермолино"" на 2012-2014 г.г."</t>
  </si>
  <si>
    <t>Целевая программа к "70-летию победы в Великой Отечественной Войне" на 2012-2015 г.г."</t>
  </si>
  <si>
    <t>540</t>
  </si>
  <si>
    <t>Физическая культура</t>
  </si>
  <si>
    <t>8098200</t>
  </si>
  <si>
    <t>Ведомственная целевая программа "Развития физической культуры и спорта и укрепление МТБ МУ ФиС стадиона "Труд" на 2012-2014 г.г."</t>
  </si>
  <si>
    <t>079</t>
  </si>
  <si>
    <t>8105700</t>
  </si>
  <si>
    <t>Ведомственная целевая программа "Развитие муниципальных средств массовой информации на 2012-2014 г.г."</t>
  </si>
  <si>
    <t>Ведомственная целевая программа "Развитие муниципальных средств массовой информации на 2012-2014 г.г." (платные услуги)</t>
  </si>
  <si>
    <t>0200002</t>
  </si>
  <si>
    <t>Проведение выборов</t>
  </si>
  <si>
    <t>6220153</t>
  </si>
  <si>
    <t>Выплаты стимулирующего характера руководителям исполнительно-распорядительных органов муниципальных образований</t>
  </si>
  <si>
    <t>5220300</t>
  </si>
  <si>
    <t>Капитальный ремонт сетей водопровода муниципальных форм собственности в рамках реализации ДЦП "Чистая вода в Калужской области" на 2011-2017 годы"</t>
  </si>
  <si>
    <t>5201501</t>
  </si>
  <si>
    <t>Подготовка и участие в спартакиаде районной футбольной команды</t>
  </si>
  <si>
    <t>Обеспечение проведения выборов и референдумов</t>
  </si>
  <si>
    <t>Источники финансирования дефицита бюджета МО "Городское поселение "Г. Ермолино" на 2012-2014 года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бюджетов</t>
  </si>
  <si>
    <t>(в рублях)</t>
  </si>
  <si>
    <t>011</t>
  </si>
  <si>
    <t>Прочие субсидии бюджетам на капитальный ремонт и ремонт дворовых территорий многоквартирных домов, проездов к дворовым территориям многквартирных домов населенных пунктов</t>
  </si>
  <si>
    <t>5204800</t>
  </si>
  <si>
    <t>Дорожное хозяйство (дорожные фонды)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</si>
  <si>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</si>
  <si>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7951021</t>
  </si>
  <si>
    <t>Программа "Экология и охрана окружающей среды"</t>
  </si>
  <si>
    <t>7951045</t>
  </si>
  <si>
    <t>34</t>
  </si>
  <si>
    <t>36</t>
  </si>
  <si>
    <t>37</t>
  </si>
  <si>
    <t>182</t>
  </si>
  <si>
    <t>140</t>
  </si>
  <si>
    <t>90</t>
  </si>
  <si>
    <t>Прочие поступления от денежных взысканий (штрафов)</t>
  </si>
  <si>
    <t>Прочие поступления от денежных взысканий (штрафов) и иных сумм в возмещение ущерба, зачисляемые в бюджет поселения</t>
  </si>
  <si>
    <t>5220301</t>
  </si>
  <si>
    <t>Реализация программы по капитальному ремонту сетей водопровода муниципальных форм собственности в рамках реализации ДЦП "Чистая вода в Калужской области" на 2011-2017 годы"</t>
  </si>
  <si>
    <t>7951006</t>
  </si>
  <si>
    <t>Программа "Комплексного развития систем коммунальной инфраструктуры МО ГП "Город Ермолино" на 2011-2013гг."</t>
  </si>
  <si>
    <t>7953100</t>
  </si>
  <si>
    <t>Программа "Благоустройство территории Боровского района Калужской области на 2008-2010 годы"</t>
  </si>
  <si>
    <t>38</t>
  </si>
  <si>
    <t>41</t>
  </si>
  <si>
    <t>Минимальный налог, зачисляемый в бюджеты субъектов Российской Федерации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</si>
  <si>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уровня, за счет средств бюджетов муниципальных районов
</t>
  </si>
  <si>
    <t>Прочие межбюджетные трансферты передаваемые бюджетам</t>
  </si>
  <si>
    <t>022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</si>
  <si>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</si>
  <si>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</si>
  <si>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Доходы бюджетов бюджетной системы Российской Федерации от возврата иными организациями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</si>
  <si>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</si>
  <si>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 xml:space="preserve">Изменения на 31.12.12 г.                            </t>
  </si>
  <si>
    <t>Налог, взимаемый с налогоплательщиков, выбравших в качестве объектов налогообложения доходы, уменьшенные на величину расходов (за налоговые периоды, истекшие до 01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</si>
  <si>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</si>
  <si>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 (за налоговые периоды, истекшие до 01 января 2011 года)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</si>
  <si>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</si>
  <si>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</si>
  <si>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5204810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</si>
  <si>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 местного бюджета</t>
  </si>
  <si>
    <t>8105713</t>
  </si>
  <si>
    <t>Изменения на 31.12.12 г.</t>
  </si>
  <si>
    <t xml:space="preserve">МЕЖБЮДЖЕТНЫЕ ТРАНСФЕРТЫ, ПОЛУЧАЕМЫЕ ОТ ДРУГИХ БЮДЖЕТОВ В БЮДЖЕТ МО "ГОРОДСКОЕ ПОСЕЛЕНИЕ "Г. ЕРМОЛИНО" В  ПЛАНОВОМ ПЕРИОДЕ 2012-2014 ГОДОВ                                                                           </t>
  </si>
  <si>
    <t>№ п/п</t>
  </si>
  <si>
    <t>Код БК</t>
  </si>
  <si>
    <t>Наименование вида межбюджетных трансфертов</t>
  </si>
  <si>
    <t>2012 год</t>
  </si>
  <si>
    <t>2013 год</t>
  </si>
  <si>
    <t>2014 год</t>
  </si>
  <si>
    <t>МЕЖБЮДЖЕТНЫЕ ТРАНСФЕРТЫ - ВСЕГО</t>
  </si>
  <si>
    <t>1.</t>
  </si>
  <si>
    <t>920 2 02 01 001 10 0000 151</t>
  </si>
  <si>
    <t xml:space="preserve">Дотации бюджетам поселений на выравнивание бюджетной обеспеченности </t>
  </si>
  <si>
    <t>1.2.</t>
  </si>
  <si>
    <t>Дотации бюджетам субъектов Российской Федерации на поддержку мер по обеспечению сбалансированности бюджетов</t>
  </si>
  <si>
    <t>Субвенции бюджетам субъектов Российской  Федерации и муниципальных образований</t>
  </si>
  <si>
    <t>2.</t>
  </si>
  <si>
    <t>062 2 02 03 015 10 0000 151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</si>
  <si>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</si>
  <si>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>3.</t>
  </si>
  <si>
    <t xml:space="preserve">МЕЖБЮДЖЕТНЫЕ ТРАНСФЕРТЫ, ПЕРЕДАВАЕМЫЕ ИЗ БЮДЖЕТА МО "ГОРОДСКОЕ ПОСЕЛЕНИЕ "Г. ЕРМОЛИНО" В 2012-2014 Г.Г.                                        </t>
  </si>
  <si>
    <t>Межбюджетные трансферты, передаваемые в бюджет Муниципального образования муниципальный район "Боровский район" для оплаты льгот жилищно-коммунальных услуг отдельным категориям граждан, работающих и проживающих в сельской местности</t>
  </si>
  <si>
    <t>921 2 02 01 001 10 0000 151</t>
  </si>
  <si>
    <t>922 2 02 01 001 10 0000 151</t>
  </si>
  <si>
    <t>062 2 02 02 999 10 0278 151</t>
  </si>
  <si>
    <t>Прочие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</si>
  <si>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4.</t>
  </si>
  <si>
    <t>062 2 02 04 012 10 0000 151</t>
  </si>
  <si>
    <t>Прочие межбюджетные  трансферты,  передаваемые  бюджетам поселений    для    компенсации    дополнительных расходов, возникших   в   результате   решений, принятых органами власти другого уровня, за счет средств бюджетов муниципальных районов</t>
  </si>
  <si>
    <t>5.</t>
  </si>
  <si>
    <t>062 2 02 04 999 10 0273 151</t>
  </si>
  <si>
    <t>062 2 02 04 999 10 0465 151</t>
  </si>
  <si>
    <t>Иные межбюджетные трансферты на капитальный ремонт сетей водопровода муниципальных форм собюственности в рамках реализации ДЦП "Чистая вода в Калужской области" на 2011-2017 г.г."</t>
  </si>
  <si>
    <t>Прочие межбюджетные  трансферты</t>
  </si>
  <si>
    <t>6.</t>
  </si>
  <si>
    <t>060 10 03 6000521 540 251</t>
  </si>
  <si>
    <t>062 07 07 7951005 540 251</t>
  </si>
  <si>
    <t xml:space="preserve">Межбюджетные трансферты, передаваемые в бюджет Муниципального образования муниципальный район "Боровский район" для реализации целевой программы "Развитие социальной и культурной инфраструктуры МО "Городское поселение "Г. Ермолино" на 2012-2014 г.г." раздел "Молодежь" на организацию временного трудоустройства несовершеннолетних граждан в возрасте от 14 до 18 лет в свободное от учебы время </t>
  </si>
  <si>
    <t xml:space="preserve">Перечень главных администраторов  (администраторов) доходов бюджета МО "Городское поселение "Г. Ермолино"  на 2012-2014 годы                                                      </t>
  </si>
  <si>
    <t>Главные администраторы  (администраторы) доходов бюджета - органов местного самоуправления</t>
  </si>
  <si>
    <t>Код бюджетной классификации Российской Федерации</t>
  </si>
  <si>
    <t>Наименование главного администратора (администратора) доходов бюджета</t>
  </si>
  <si>
    <t>ИНН</t>
  </si>
  <si>
    <t>КПП</t>
  </si>
  <si>
    <t>главного админи-стратора (админи-стратора) доходов</t>
  </si>
  <si>
    <t xml:space="preserve"> доходов бюджета</t>
  </si>
  <si>
    <t>Администрация муниципального образования "Городское поселение "Город Ермолино"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</si>
  <si>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</si>
  <si>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</si>
  <si>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</si>
  <si>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</si>
  <si>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</si>
  <si>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</si>
  <si>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</si>
  <si>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</si>
  <si>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</si>
  <si>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</si>
  <si>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1 11 09045 10 0000 120 </t>
  </si>
  <si>
    <t>Прочие поступления 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</si>
  <si>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</si>
  <si>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</si>
  <si>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</si>
  <si>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</si>
  <si>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</si>
  <si>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доходы от компенсации затрат  бюджетов поселений</t>
  </si>
  <si>
    <t>1 14 01050 10 0000 410</t>
  </si>
  <si>
    <t>Доходы от продажи квартир, находящихся в собственности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</si>
  <si>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</si>
  <si>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</si>
  <si>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1 15 02050 10 0000 140</t>
  </si>
  <si>
    <t>Платежи, взимаемые  организациями поселений за выполнение определенных функций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</si>
  <si>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</si>
  <si>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</si>
  <si>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</si>
  <si>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</si>
  <si>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</si>
  <si>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</si>
  <si>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1 14 06026 10 0000 430</t>
  </si>
  <si>
    <t>Доходы от продажи земельных участков, находящихся в собственности поселений (за  исключением имущества муниципальных автономных учреждений, а также имущества муниципальных унитарных предприятий, в т.ч.казенных)</t>
  </si>
  <si>
    <t>Платежи, взимаемые органами управления (организациями)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</si>
  <si>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</si>
  <si>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</si>
  <si>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1 16 23050 10 0000 140 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</si>
  <si>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</si>
  <si>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 xml:space="preserve">1 16 23051 10 0000 140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</si>
  <si>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</si>
  <si>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1 16 23052 10 0000 140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</si>
  <si>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</si>
  <si>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 xml:space="preserve">1 16 30015 01 0000 140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</si>
  <si>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</si>
  <si>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 xml:space="preserve">1 16 37040 10 0000 140 </t>
  </si>
  <si>
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поселений   </t>
  </si>
  <si>
    <t>1 16 90050 10 0000 140</t>
  </si>
  <si>
    <t>*Прочие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</si>
  <si>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</si>
  <si>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1 17 05050 10 0000 180</t>
  </si>
  <si>
    <t>1 19 05000 10 0000 151</t>
  </si>
  <si>
    <t>1 19 05000 10 6409 151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</si>
  <si>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</si>
  <si>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2 02 01001 10 0000 151</t>
  </si>
  <si>
    <t>Дотации бюджетам поселений на выравнивание бюджетной обеспеченности</t>
  </si>
  <si>
    <t xml:space="preserve"> 2 02 02004 10 0000 151</t>
  </si>
  <si>
    <t>Субсидии бюджетам поселений на развитие социальной и инженерной инфраструктуры муниципальных образований</t>
  </si>
  <si>
    <t xml:space="preserve"> 2 02 02008 10 0000 151 </t>
  </si>
  <si>
    <t>Субсидии бюджетам поселений на обеспечение жильем молодых семей</t>
  </si>
  <si>
    <t xml:space="preserve"> 2 02 02041 10 0000 151</t>
  </si>
  <si>
    <t>Субсидии бюджетам поселений на строительство и модернизацию автомобильных дорог общего пользования, в том числе дорог в поселениях (за исключением дорог федерального значения)</t>
  </si>
  <si>
    <t xml:space="preserve"> 2 02 02051 10 0000 151 </t>
  </si>
  <si>
    <t>Субсидии бюджетам поселений на реализацию федеральных целевых программ</t>
  </si>
  <si>
    <t xml:space="preserve"> 2 02 02068 10 0000 151 </t>
  </si>
  <si>
    <t xml:space="preserve">Субсидии бюджетам поселений на комплектование книжных фондов библиотек муниципальных образований </t>
  </si>
  <si>
    <t xml:space="preserve"> 2 02 02077 10 0000 151</t>
  </si>
  <si>
    <t xml:space="preserve">Субсидии бюджетам поселений на бюджетные инвестиции в объекты капитального строительства собственности муниципальных образований </t>
  </si>
  <si>
    <t xml:space="preserve"> 2 02 02078 10 0000 151</t>
  </si>
  <si>
    <t>Субсидии бюджетам поселений на бюджетные инвестиции для модернизации объектов коммунальной инфраструктуры</t>
  </si>
  <si>
    <t xml:space="preserve"> 2 02 02079 10 0000 151 </t>
  </si>
  <si>
    <t>Субсидии бюджетам поселений на переселение граждан из жилищного фонда, признанного непригодным для проживания , и (или) жилищного фонда с высоким уровнем износа (более 70 процентов)</t>
  </si>
  <si>
    <t xml:space="preserve"> 2 02 02080 10 0000 151 </t>
  </si>
  <si>
    <t>Субсидии бюджетам поселений для обеспечения земельных участков коммунальной инфраструктурой в целях жилищного строитетельства</t>
  </si>
  <si>
    <t xml:space="preserve"> 2 02 03015 10 0000 151 </t>
  </si>
  <si>
    <t xml:space="preserve"> 2 02 04014 10 0000 151 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</si>
  <si>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</si>
  <si>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</si>
  <si>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</si>
  <si>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2 02 01003 10 0000 151</t>
  </si>
  <si>
    <t>Дотации бюджетам поселений на поддержку мер по обеспечению сбалансированности бюджетов</t>
  </si>
  <si>
    <t xml:space="preserve">  2 02 01008 10 0000 151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</si>
  <si>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</si>
  <si>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 xml:space="preserve">  2 02 02003 10 0000 151</t>
  </si>
  <si>
    <t>Субсидии бюджетам поселений на реформирование муниципальных финансов</t>
  </si>
  <si>
    <t xml:space="preserve">  2 02 02004 10 0000 151</t>
  </si>
  <si>
    <t xml:space="preserve">  2 02 02008 10 0000 151</t>
  </si>
  <si>
    <t xml:space="preserve">  2 02 02009 10 0000 151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</si>
  <si>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</si>
  <si>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 xml:space="preserve">  2 02 02021 10 0000 151</t>
  </si>
  <si>
    <t>Субсидии бюджетам поселений на осуществление  капитального ремонта гидротехнических сооружений, находящихся в муниципальной собственности,  и бесхозяйных гидротехнических сооружений</t>
  </si>
  <si>
    <t xml:space="preserve">  2 02 02041 10 0000 151</t>
  </si>
  <si>
    <t>Субсидии бюджетам поселений на строительство, модернизацию, ремонт и содержание автомобильных дорог общего пользования,  в  том  числе дорог в поселениях       (за      исключением автомобильных    дорог   федерального значения)</t>
  </si>
  <si>
    <t xml:space="preserve">  2 02 02044 10 0000 151</t>
  </si>
  <si>
    <t>Субсидии бюджетам поселений на обеспечение  автомобильными  дорогами новых микрорайонов</t>
  </si>
  <si>
    <t xml:space="preserve">  2 02 02051 10 0000 151</t>
  </si>
  <si>
    <t xml:space="preserve">  2 02 02068 10 0000 151</t>
  </si>
  <si>
    <t>Субсидии бюджетам поселений на комплектование книжных фондов библиотек муниципальных образований</t>
  </si>
  <si>
    <t xml:space="preserve">  2 02 02077 10 0000 151</t>
  </si>
  <si>
    <t xml:space="preserve">  2 02 02078 10 0000 151</t>
  </si>
  <si>
    <t xml:space="preserve">  2 02 02079 10 0000 151</t>
  </si>
  <si>
    <t>Субсидии бюджетам поселений на переселение  граждан   из   жилищного фонда,  признанного  непригодным  для проживания, и (или)  жилищного  фонда с высоким уровнем  износа  (более  70 процентов)</t>
  </si>
  <si>
    <t xml:space="preserve">  2 02 02080 10 0000 151</t>
  </si>
  <si>
    <t>Субсидии бюджетам поселений  для обеспечения  земельных  участков коммунальной инфраструктурой в целях жилищного строительства</t>
  </si>
  <si>
    <t xml:space="preserve">  2 02 02088 10 0001 151</t>
  </si>
  <si>
    <t>Субсидии бюджетам поселений на обеспечение мероприятий по капитальному ремонту многоквартирных домов   за  счет  средств,  поступивших от  государственной  корпорации  Фонд содействия  реформированию   жилищно-коммунального хозяйства</t>
  </si>
  <si>
    <t xml:space="preserve">  2 02 02088 10 0002 151</t>
  </si>
  <si>
    <t>Субсидии бюджетам поселений на обеспечение мероприятий по переселению граждан   из   аварийного  жилищного фонда за  счет  средств,  поступивших от  государственной  корпорации  Фонд содействия  реформированию   жилищно-коммунального хозяйства</t>
  </si>
  <si>
    <t xml:space="preserve">  2 02 02102 10 0000 151</t>
  </si>
  <si>
    <t xml:space="preserve">Субсидии бюджетам поселений на закупку  автотранспортных  средств  и коммунальной техники </t>
  </si>
  <si>
    <t xml:space="preserve">  2 02 02999 10 0245 151</t>
  </si>
  <si>
    <t xml:space="preserve">Прочие субсидии бюджетам поселений на закупку  автотранспорта </t>
  </si>
  <si>
    <t xml:space="preserve">  2 02 02999 10 0000 151</t>
  </si>
  <si>
    <t>Прочие субсидии бюджетам поселений</t>
  </si>
  <si>
    <t xml:space="preserve">  2 02 03002 10 0000 151 </t>
  </si>
  <si>
    <t>Субвенции бюджетам поселений на осуществление полномочий по подготовке проведения статистических переписей</t>
  </si>
  <si>
    <t xml:space="preserve">  2 02 03015 10 0000 151</t>
  </si>
  <si>
    <t>Субвенции бюджетам поселений на осуществление  первичного   воинского учета на территориях, где отсутствуют военные комиссариаты</t>
  </si>
  <si>
    <t xml:space="preserve">  2 02 04012 10 0000 151</t>
  </si>
  <si>
    <t>2 02 04012 10 0478 151</t>
  </si>
  <si>
    <t>Прочие 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уровня, за счет средств бюджетов муниципальных районов</t>
  </si>
  <si>
    <t xml:space="preserve">  2 02 04014 10 0471 151</t>
  </si>
  <si>
    <t>Межбюджетные трансферты, передаваемые бюджетам поселений из бюджетов муниципальных  районов на осуществление части полномочий   по решению  вопросов  местного  значения в соответствии с    заключенными соглашениями</t>
  </si>
  <si>
    <t>2 02 04014 10 0472 151</t>
  </si>
  <si>
    <t xml:space="preserve">Межбюджетные трансферты, передаваемые бюджетам поселений из бюджетов муниципальных  районов на осуществление части полномочий   по решению  вопросов  местного  значения по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на территории муниципального района (в части содержания школ искусств) </t>
  </si>
  <si>
    <t>2 02 04014 10 0479 151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</si>
  <si>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(исполнение полномочий по созданию условий для обеспечения поселений, входящих в состав муниципального района, услугами связи, общественного питания, торговли и бытового обслуживания)</t>
  </si>
  <si>
    <t>2 02 04999 10 0253 151</t>
  </si>
  <si>
    <t>Прочие межбюджетные трансферты предоставляемые бюджетам поселений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в 2010 году</t>
  </si>
  <si>
    <t>2 02 04999 10 0204 151</t>
  </si>
  <si>
    <t>Прочие межбюджетные трансферты, передаваемые бюджетам поселений из бюджетов муниципальных районов на ремонт и капитальный ремонт дорожной и уличной сети муниципальных образований Калужской области</t>
  </si>
  <si>
    <t>2 02 04999 10 0273 151</t>
  </si>
  <si>
    <t>Иные межбюджетные трансферты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</si>
  <si>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>2 02 04999 10 0465 151</t>
  </si>
  <si>
    <t>Прочие межбюджетные трансферты, предоставляемые бюджетам поселений на выплаты стимулирующего характера руководителям исполнительно-распорядительных органов муниципальных образований</t>
  </si>
  <si>
    <t>2 07 05000 10 0000 180</t>
  </si>
  <si>
    <t>2 18 05000 10 0000 180</t>
  </si>
  <si>
    <t>Доходы бюджетов поселений от возврата  организациями остатков субсидий прошлых лет</t>
  </si>
  <si>
    <t>2 18 05010 10 0000 180</t>
  </si>
  <si>
    <t>Доходы бюджетов поселений от возврата бюджетными учреждениями остатков субсидий прошлых лет</t>
  </si>
  <si>
    <t>2 18 05030 10 0000 180</t>
  </si>
  <si>
    <t>Главные администраторы  (администраторы) доходов бюджета - органов вышестоящих уровней государственной власти (органов государственной власти РФ, субъекта РФ и органов местного самоуправления Муниципального образования муниципального района "Боровский район"</t>
  </si>
  <si>
    <t>Отдел финансов Администрации муниципального образования муниципального района "Боровский район"</t>
  </si>
  <si>
    <t>2 02 01001 10 0315 151</t>
  </si>
  <si>
    <t>2 08 05000 10 0000 180</t>
  </si>
  <si>
    <t>Перечесления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проентов, начисленных на излишне взысканные суммы.</t>
  </si>
  <si>
    <t>Администрация муниципального образования муниципального района "Боровский район"</t>
  </si>
  <si>
    <t>048</t>
  </si>
  <si>
    <t>Управление Росприроднадзора по Калужской области</t>
  </si>
  <si>
    <t>1 16 25075 10 0000 140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</si>
  <si>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</si>
  <si>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</si>
  <si>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</si>
  <si>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141</t>
  </si>
  <si>
    <t>Управление Роспотребнадзора по Калужской области</t>
  </si>
  <si>
    <t>188</t>
  </si>
  <si>
    <t>ОВД по Боровскому району Калужской области</t>
  </si>
  <si>
    <t>388</t>
  </si>
  <si>
    <t>Региональное управление № 8 ФМБА России</t>
  </si>
  <si>
    <t>498</t>
  </si>
  <si>
    <t>Управление по технологическому и экологическому надзору Ростехнадзора по Калужской области</t>
  </si>
  <si>
    <t>*Закон об административных правонарушениях в Калужской области № 122-ОЗ от 28.02.2011 г.</t>
  </si>
  <si>
    <t>2 19 05000 10 5478 151</t>
  </si>
  <si>
    <t>2 19 05000 10 6467 151</t>
  </si>
  <si>
    <t>Возврат остатков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поселений</t>
  </si>
  <si>
    <t>2 19 05000 10 8360 180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</si>
  <si>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</t>
  </si>
  <si>
    <t>2 02 02999 10 0278 151</t>
  </si>
  <si>
    <t>Прочие субсиди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</si>
  <si>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</si>
  <si>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</si>
  <si>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бюджета МО "Городское поселение "Г. Ермолино"</t>
  </si>
  <si>
    <t>РАСПРЕДЕЛЕНИЕ РАСХОДОВ БЮДЖЕТА МО "ГОРОДСКОЕ ПОСЕЛЕНИЕ "ГОРОД ЕРМОЛИНО" НА 2012 ГОД ПО РАЗДЕЛАМ И ПОДРАЗДЕЛАМ ВЕДОМСТВЕННОЙ СТРУКТУРЫ РАСХОДОВ БЮДЖЕТА</t>
  </si>
  <si>
    <t xml:space="preserve">П </t>
  </si>
  <si>
    <t>2012 (план)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</si>
  <si>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</si>
  <si>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Общее образование</t>
  </si>
  <si>
    <t>Переподготовка и повышение квалификации</t>
  </si>
  <si>
    <t xml:space="preserve">Культура </t>
  </si>
  <si>
    <t xml:space="preserve">Физическая культура </t>
  </si>
  <si>
    <t xml:space="preserve">Периодическая печать и издательства </t>
  </si>
  <si>
    <t>Обслуживание внутреннего государственного и муниципального долга</t>
  </si>
  <si>
    <t xml:space="preserve">    Дорожное хозяйство (Дорожные фонды)</t>
  </si>
  <si>
    <t>Приложение № 1 к Решению Городской думы МО "Городское поселение "Г. Ермолино" № 105 от  31.12.2012 года</t>
  </si>
  <si>
    <t>Приложение № 2 к Решению Городской думы МО "Городское поселение "Г. Ермолино" № 105 от  31.12.2012 года</t>
  </si>
  <si>
    <t>Приложение № 3 к Решению Городской думы МО "Городское поселение "Г. Ермолино" № 105  от 31.12.2012 года</t>
  </si>
  <si>
    <t>Приложение № 4 к Решению Городской думы МО "Городское поселение "Г. Ермолино" № 105  от 31.12.2012 года</t>
  </si>
  <si>
    <t>Приложение № 5 к Решению Городской думы МО "Городское поселение "Г. Ермолино" № 105  от 31.12.2012 года</t>
  </si>
  <si>
    <t>Приложение № 6 к Решению Городской думы МО "Городское поселение "Г. Ермолино" № 105  от 31.12.2012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</si>
</sst>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"/>
    <numFmt numFmtId="174" formatCode="#,##0.000"/>
    <numFmt numFmtId="175" formatCode="#,##0.00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32"/>
      <name val="Arial Cyr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2" fontId="15" fillId="0" borderId="6">
      <alignment wrapText="1"/>
      <protection/>
    </xf>
    <xf numFmtId="0" fontId="61" fillId="0" borderId="7" applyNumberFormat="0" applyFill="0" applyAlignment="0" applyProtection="0"/>
    <xf numFmtId="0" fontId="62" fillId="27" borderId="8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16" fillId="0" borderId="0" xfId="54" applyFont="1" applyAlignment="1" applyProtection="1">
      <alignment vertical="top" wrapText="1"/>
      <protection locked="0"/>
    </xf>
    <xf numFmtId="49" fontId="16" fillId="0" borderId="0" xfId="54" applyNumberFormat="1" applyFont="1" applyAlignment="1" applyProtection="1">
      <alignment vertical="top" wrapText="1"/>
      <protection locked="0"/>
    </xf>
    <xf numFmtId="0" fontId="17" fillId="0" borderId="19" xfId="54" applyFont="1" applyBorder="1" applyAlignment="1">
      <alignment horizontal="center" vertical="center" wrapText="1"/>
    </xf>
    <xf numFmtId="0" fontId="19" fillId="0" borderId="20" xfId="0" applyFont="1" applyBorder="1" applyAlignment="1">
      <alignment horizontal="right"/>
    </xf>
    <xf numFmtId="49" fontId="19" fillId="0" borderId="21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top"/>
    </xf>
    <xf numFmtId="0" fontId="12" fillId="0" borderId="16" xfId="0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vertical="top"/>
    </xf>
    <xf numFmtId="49" fontId="1" fillId="0" borderId="24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2" fillId="0" borderId="25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1" fillId="0" borderId="26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vertical="top"/>
    </xf>
    <xf numFmtId="49" fontId="1" fillId="0" borderId="28" xfId="0" applyNumberFormat="1" applyFont="1" applyBorder="1" applyAlignment="1">
      <alignment vertical="top"/>
    </xf>
    <xf numFmtId="0" fontId="19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3" fontId="1" fillId="32" borderId="29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30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4"/>
    </xf>
    <xf numFmtId="0" fontId="1" fillId="0" borderId="34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4"/>
    </xf>
    <xf numFmtId="0" fontId="3" fillId="0" borderId="22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2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 indent="2"/>
    </xf>
    <xf numFmtId="4" fontId="3" fillId="0" borderId="16" xfId="0" applyNumberFormat="1" applyFont="1" applyBorder="1" applyAlignment="1">
      <alignment horizontal="right" wrapText="1"/>
    </xf>
    <xf numFmtId="0" fontId="4" fillId="0" borderId="29" xfId="0" applyFont="1" applyBorder="1" applyAlignment="1">
      <alignment horizontal="center" vertical="center"/>
    </xf>
    <xf numFmtId="0" fontId="16" fillId="0" borderId="29" xfId="54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 vertical="top"/>
    </xf>
    <xf numFmtId="4" fontId="1" fillId="0" borderId="16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 vertical="top"/>
    </xf>
    <xf numFmtId="0" fontId="0" fillId="0" borderId="16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2" fontId="1" fillId="0" borderId="16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33" xfId="0" applyFont="1" applyFill="1" applyBorder="1" applyAlignment="1">
      <alignment horizontal="left" wrapText="1" indent="3"/>
    </xf>
    <xf numFmtId="0" fontId="1" fillId="0" borderId="33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left" wrapText="1" indent="2"/>
    </xf>
    <xf numFmtId="4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3" fillId="0" borderId="22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1" fillId="0" borderId="35" xfId="54" applyFont="1" applyFill="1" applyBorder="1" applyAlignment="1" applyProtection="1">
      <alignment horizontal="center" vertical="center" wrapText="1"/>
      <protection locked="0"/>
    </xf>
    <xf numFmtId="0" fontId="18" fillId="0" borderId="32" xfId="54" applyFont="1" applyFill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vertical="top"/>
    </xf>
    <xf numFmtId="4" fontId="1" fillId="0" borderId="16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1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right" vertical="center" wrapText="1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top"/>
    </xf>
    <xf numFmtId="0" fontId="25" fillId="0" borderId="41" xfId="0" applyFont="1" applyBorder="1" applyAlignment="1">
      <alignment horizontal="center" vertical="top"/>
    </xf>
    <xf numFmtId="0" fontId="25" fillId="0" borderId="20" xfId="0" applyFont="1" applyBorder="1" applyAlignment="1">
      <alignment horizontal="left" wrapText="1"/>
    </xf>
    <xf numFmtId="173" fontId="22" fillId="0" borderId="20" xfId="0" applyNumberFormat="1" applyFont="1" applyBorder="1" applyAlignment="1">
      <alignment/>
    </xf>
    <xf numFmtId="173" fontId="22" fillId="0" borderId="42" xfId="0" applyNumberFormat="1" applyFont="1" applyBorder="1" applyAlignment="1">
      <alignment/>
    </xf>
    <xf numFmtId="0" fontId="23" fillId="0" borderId="43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3" fillId="0" borderId="16" xfId="0" applyFont="1" applyBorder="1" applyAlignment="1">
      <alignment horizontal="left" wrapText="1"/>
    </xf>
    <xf numFmtId="173" fontId="23" fillId="0" borderId="16" xfId="0" applyNumberFormat="1" applyFont="1" applyBorder="1" applyAlignment="1">
      <alignment wrapText="1"/>
    </xf>
    <xf numFmtId="173" fontId="23" fillId="0" borderId="16" xfId="0" applyNumberFormat="1" applyFont="1" applyBorder="1" applyAlignment="1">
      <alignment/>
    </xf>
    <xf numFmtId="173" fontId="23" fillId="0" borderId="44" xfId="0" applyNumberFormat="1" applyFont="1" applyBorder="1" applyAlignment="1">
      <alignment/>
    </xf>
    <xf numFmtId="0" fontId="25" fillId="0" borderId="16" xfId="0" applyFont="1" applyBorder="1" applyAlignment="1">
      <alignment horizontal="left" wrapText="1"/>
    </xf>
    <xf numFmtId="0" fontId="13" fillId="0" borderId="0" xfId="0" applyFont="1" applyAlignment="1">
      <alignment/>
    </xf>
    <xf numFmtId="0" fontId="24" fillId="0" borderId="2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173" fontId="23" fillId="0" borderId="16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4" fontId="22" fillId="0" borderId="20" xfId="0" applyNumberFormat="1" applyFont="1" applyBorder="1" applyAlignment="1">
      <alignment/>
    </xf>
    <xf numFmtId="4" fontId="23" fillId="0" borderId="16" xfId="0" applyNumberFormat="1" applyFont="1" applyBorder="1" applyAlignment="1">
      <alignment wrapText="1"/>
    </xf>
    <xf numFmtId="4" fontId="23" fillId="0" borderId="16" xfId="0" applyNumberFormat="1" applyFont="1" applyBorder="1" applyAlignment="1">
      <alignment horizontal="right" wrapText="1"/>
    </xf>
    <xf numFmtId="4" fontId="23" fillId="0" borderId="16" xfId="0" applyNumberFormat="1" applyFont="1" applyBorder="1" applyAlignment="1">
      <alignment horizontal="right" vertical="center" wrapText="1"/>
    </xf>
    <xf numFmtId="0" fontId="1" fillId="0" borderId="45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46" xfId="0" applyNumberFormat="1" applyFont="1" applyFill="1" applyBorder="1" applyAlignment="1" applyProtection="1">
      <alignment horizontal="center" vertical="center" wrapText="1"/>
      <protection/>
    </xf>
    <xf numFmtId="0" fontId="32" fillId="0" borderId="29" xfId="0" applyNumberFormat="1" applyFont="1" applyFill="1" applyBorder="1" applyAlignment="1" applyProtection="1">
      <alignment horizontal="center" vertical="center" wrapText="1"/>
      <protection/>
    </xf>
    <xf numFmtId="49" fontId="32" fillId="0" borderId="47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NumberFormat="1" applyFont="1" applyFill="1" applyBorder="1" applyAlignment="1" applyProtection="1">
      <alignment horizontal="center" vertical="center" wrapText="1"/>
      <protection/>
    </xf>
    <xf numFmtId="0" fontId="32" fillId="0" borderId="49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left"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3" fillId="0" borderId="48" xfId="0" applyFont="1" applyBorder="1" applyAlignment="1">
      <alignment horizontal="right"/>
    </xf>
    <xf numFmtId="4" fontId="3" fillId="0" borderId="4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6" xfId="0" applyFont="1" applyBorder="1" applyAlignment="1">
      <alignment horizontal="left" wrapText="1" indent="1"/>
    </xf>
    <xf numFmtId="3" fontId="3" fillId="0" borderId="0" xfId="0" applyNumberFormat="1" applyFont="1" applyAlignment="1">
      <alignment/>
    </xf>
    <xf numFmtId="0" fontId="1" fillId="0" borderId="16" xfId="0" applyFont="1" applyBorder="1" applyAlignment="1">
      <alignment horizontal="left" wrapText="1" indent="1"/>
    </xf>
    <xf numFmtId="0" fontId="32" fillId="0" borderId="32" xfId="0" applyNumberFormat="1" applyFont="1" applyBorder="1" applyAlignment="1">
      <alignment horizontal="center" vertical="center" wrapText="1"/>
    </xf>
    <xf numFmtId="0" fontId="32" fillId="0" borderId="38" xfId="0" applyNumberFormat="1" applyFont="1" applyBorder="1" applyAlignment="1">
      <alignment horizontal="center"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3" fillId="0" borderId="51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36" xfId="0" applyNumberFormat="1" applyFont="1" applyFill="1" applyBorder="1" applyAlignment="1" applyProtection="1">
      <alignment horizontal="center" vertical="top" wrapText="1"/>
      <protection/>
    </xf>
    <xf numFmtId="0" fontId="31" fillId="0" borderId="32" xfId="0" applyNumberFormat="1" applyFont="1" applyFill="1" applyBorder="1" applyAlignment="1" applyProtection="1">
      <alignment horizontal="center" vertical="center" wrapText="1"/>
      <protection/>
    </xf>
    <xf numFmtId="0" fontId="31" fillId="0" borderId="38" xfId="0" applyNumberFormat="1" applyFont="1" applyFill="1" applyBorder="1" applyAlignment="1" applyProtection="1">
      <alignment horizontal="center" vertical="center" wrapText="1"/>
      <protection/>
    </xf>
    <xf numFmtId="0" fontId="31" fillId="0" borderId="50" xfId="0" applyNumberFormat="1" applyFont="1" applyFill="1" applyBorder="1" applyAlignment="1" applyProtection="1">
      <alignment horizontal="center" vertical="center" wrapText="1"/>
      <protection/>
    </xf>
    <xf numFmtId="0" fontId="32" fillId="0" borderId="32" xfId="0" applyNumberFormat="1" applyFont="1" applyFill="1" applyBorder="1" applyAlignment="1" applyProtection="1">
      <alignment horizontal="center" vertical="center" wrapText="1"/>
      <protection/>
    </xf>
    <xf numFmtId="0" fontId="28" fillId="0" borderId="50" xfId="0" applyNumberFormat="1" applyFont="1" applyFill="1" applyBorder="1" applyAlignment="1" applyProtection="1">
      <alignment horizontal="center" vertical="center" wrapText="1"/>
      <protection/>
    </xf>
    <xf numFmtId="0" fontId="32" fillId="0" borderId="41" xfId="0" applyNumberFormat="1" applyFont="1" applyFill="1" applyBorder="1" applyAlignment="1" applyProtection="1">
      <alignment horizontal="center" vertical="center" wrapText="1"/>
      <protection/>
    </xf>
    <xf numFmtId="0" fontId="32" fillId="0" borderId="52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53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5" xfId="0" applyNumberFormat="1" applyFont="1" applyFill="1" applyBorder="1" applyAlignment="1" applyProtection="1">
      <alignment horizontal="center" vertical="center" wrapText="1"/>
      <protection/>
    </xf>
    <xf numFmtId="0" fontId="32" fillId="0" borderId="56" xfId="0" applyNumberFormat="1" applyFont="1" applyFill="1" applyBorder="1" applyAlignment="1" applyProtection="1">
      <alignment horizontal="center" vertical="center" wrapText="1"/>
      <protection/>
    </xf>
    <xf numFmtId="0" fontId="32" fillId="0" borderId="57" xfId="0" applyNumberFormat="1" applyFont="1" applyFill="1" applyBorder="1" applyAlignment="1" applyProtection="1">
      <alignment horizontal="center" vertical="center" wrapText="1"/>
      <protection/>
    </xf>
    <xf numFmtId="0" fontId="32" fillId="0" borderId="58" xfId="0" applyNumberFormat="1" applyFont="1" applyFill="1" applyBorder="1" applyAlignment="1" applyProtection="1">
      <alignment horizontal="center" vertical="center" wrapText="1"/>
      <protection/>
    </xf>
    <xf numFmtId="0" fontId="32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top" wrapText="1"/>
    </xf>
    <xf numFmtId="0" fontId="11" fillId="0" borderId="16" xfId="54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1" fillId="0" borderId="30" xfId="54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1" fillId="0" borderId="70" xfId="54" applyFont="1" applyBorder="1" applyAlignment="1" applyProtection="1">
      <alignment horizontal="center" vertical="center" wrapText="1"/>
      <protection locked="0"/>
    </xf>
    <xf numFmtId="0" fontId="11" fillId="0" borderId="71" xfId="54" applyFont="1" applyBorder="1" applyAlignment="1" applyProtection="1">
      <alignment horizontal="center" vertical="center" wrapText="1"/>
      <protection locked="0"/>
    </xf>
    <xf numFmtId="0" fontId="11" fillId="0" borderId="72" xfId="54" applyFont="1" applyBorder="1" applyAlignment="1" applyProtection="1">
      <alignment horizontal="center" vertical="center" wrapText="1"/>
      <protection locked="0"/>
    </xf>
    <xf numFmtId="0" fontId="16" fillId="0" borderId="32" xfId="54" applyFont="1" applyBorder="1" applyAlignment="1" applyProtection="1">
      <alignment horizontal="center" vertical="center" wrapText="1"/>
      <protection locked="0"/>
    </xf>
    <xf numFmtId="0" fontId="16" fillId="0" borderId="38" xfId="54" applyFont="1" applyBorder="1" applyAlignment="1" applyProtection="1">
      <alignment horizontal="center" vertical="center" wrapText="1"/>
      <protection locked="0"/>
    </xf>
    <xf numFmtId="0" fontId="16" fillId="0" borderId="50" xfId="54" applyFont="1" applyBorder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left" vertical="top" wrapText="1"/>
      <protection locked="0"/>
    </xf>
    <xf numFmtId="0" fontId="16" fillId="0" borderId="36" xfId="54" applyFont="1" applyBorder="1" applyAlignment="1">
      <alignment horizontal="right"/>
    </xf>
    <xf numFmtId="0" fontId="17" fillId="0" borderId="32" xfId="54" applyFont="1" applyBorder="1" applyAlignment="1" applyProtection="1">
      <alignment horizontal="center" vertical="center" wrapText="1"/>
      <protection locked="0"/>
    </xf>
    <xf numFmtId="0" fontId="17" fillId="0" borderId="38" xfId="54" applyFont="1" applyBorder="1" applyAlignment="1" applyProtection="1">
      <alignment horizontal="center" vertical="center" wrapText="1"/>
      <protection locked="0"/>
    </xf>
    <xf numFmtId="0" fontId="17" fillId="0" borderId="50" xfId="54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="60" zoomScalePageLayoutView="0" workbookViewId="0" topLeftCell="A1">
      <selection activeCell="F1" sqref="F1:G1"/>
    </sheetView>
  </sheetViews>
  <sheetFormatPr defaultColWidth="8.875" defaultRowHeight="12.75"/>
  <cols>
    <col min="1" max="1" width="17.25390625" style="192" customWidth="1"/>
    <col min="2" max="2" width="37.75390625" style="169" customWidth="1"/>
    <col min="3" max="3" width="87.875" style="193" customWidth="1"/>
    <col min="4" max="4" width="15.125" style="194" hidden="1" customWidth="1"/>
    <col min="5" max="5" width="2.875" style="194" hidden="1" customWidth="1"/>
    <col min="6" max="6" width="22.875" style="194" customWidth="1"/>
    <col min="7" max="7" width="20.125" style="194" customWidth="1"/>
    <col min="8" max="16384" width="8.875" style="195" customWidth="1"/>
  </cols>
  <sheetData>
    <row r="1" spans="1:7" s="168" customFormat="1" ht="102" customHeight="1">
      <c r="A1" s="166"/>
      <c r="B1" s="167"/>
      <c r="C1" s="167"/>
      <c r="D1" s="167"/>
      <c r="E1" s="167"/>
      <c r="F1" s="218" t="s">
        <v>685</v>
      </c>
      <c r="G1" s="219"/>
    </row>
    <row r="2" spans="1:7" s="168" customFormat="1" ht="67.5" customHeight="1" thickBot="1">
      <c r="A2" s="220" t="s">
        <v>495</v>
      </c>
      <c r="B2" s="220"/>
      <c r="C2" s="220"/>
      <c r="D2" s="220"/>
      <c r="E2" s="220"/>
      <c r="F2" s="220"/>
      <c r="G2" s="220"/>
    </row>
    <row r="3" spans="1:7" s="167" customFormat="1" ht="65.25" customHeight="1" thickBot="1">
      <c r="A3" s="221" t="s">
        <v>496</v>
      </c>
      <c r="B3" s="222"/>
      <c r="C3" s="222"/>
      <c r="D3" s="222"/>
      <c r="E3" s="222"/>
      <c r="F3" s="222"/>
      <c r="G3" s="223"/>
    </row>
    <row r="4" spans="1:7" s="169" customFormat="1" ht="46.5" customHeight="1" thickBot="1">
      <c r="A4" s="224" t="s">
        <v>497</v>
      </c>
      <c r="B4" s="225"/>
      <c r="C4" s="226" t="s">
        <v>498</v>
      </c>
      <c r="D4" s="228" t="s">
        <v>499</v>
      </c>
      <c r="E4" s="230" t="s">
        <v>500</v>
      </c>
      <c r="F4" s="232" t="s">
        <v>499</v>
      </c>
      <c r="G4" s="234" t="s">
        <v>500</v>
      </c>
    </row>
    <row r="5" spans="1:7" s="169" customFormat="1" ht="138" customHeight="1" thickBot="1">
      <c r="A5" s="170" t="s">
        <v>501</v>
      </c>
      <c r="B5" s="171" t="s">
        <v>502</v>
      </c>
      <c r="C5" s="227"/>
      <c r="D5" s="229"/>
      <c r="E5" s="231"/>
      <c r="F5" s="233"/>
      <c r="G5" s="235"/>
    </row>
    <row r="6" spans="1:7" s="167" customFormat="1" ht="43.5" customHeight="1">
      <c r="A6" s="172" t="s">
        <v>217</v>
      </c>
      <c r="B6" s="173"/>
      <c r="C6" s="173" t="s">
        <v>503</v>
      </c>
      <c r="D6" s="174">
        <v>4027064190</v>
      </c>
      <c r="E6" s="174">
        <v>402701001</v>
      </c>
      <c r="F6" s="174">
        <v>4003005702</v>
      </c>
      <c r="G6" s="175">
        <v>400301001</v>
      </c>
    </row>
    <row r="7" spans="1:7" s="167" customFormat="1" ht="133.5" customHeight="1">
      <c r="A7" s="176" t="s">
        <v>217</v>
      </c>
      <c r="B7" s="177" t="s">
        <v>504</v>
      </c>
      <c r="C7" s="178" t="s">
        <v>505</v>
      </c>
      <c r="D7" s="179"/>
      <c r="E7" s="179"/>
      <c r="F7" s="180"/>
      <c r="G7" s="180"/>
    </row>
    <row r="8" spans="1:7" s="167" customFormat="1" ht="144.75" customHeight="1">
      <c r="A8" s="176" t="s">
        <v>217</v>
      </c>
      <c r="B8" s="177" t="s">
        <v>506</v>
      </c>
      <c r="C8" s="178" t="s">
        <v>507</v>
      </c>
      <c r="D8" s="179"/>
      <c r="E8" s="179"/>
      <c r="F8" s="180"/>
      <c r="G8" s="180"/>
    </row>
    <row r="9" spans="1:7" s="167" customFormat="1" ht="129" customHeight="1">
      <c r="A9" s="176" t="s">
        <v>217</v>
      </c>
      <c r="B9" s="177" t="s">
        <v>508</v>
      </c>
      <c r="C9" s="178" t="s">
        <v>509</v>
      </c>
      <c r="D9" s="179"/>
      <c r="E9" s="179"/>
      <c r="F9" s="180"/>
      <c r="G9" s="180"/>
    </row>
    <row r="10" spans="1:7" s="167" customFormat="1" ht="107.25" customHeight="1">
      <c r="A10" s="176" t="s">
        <v>217</v>
      </c>
      <c r="B10" s="177" t="s">
        <v>510</v>
      </c>
      <c r="C10" s="178" t="s">
        <v>511</v>
      </c>
      <c r="D10" s="181"/>
      <c r="E10" s="181"/>
      <c r="F10" s="182"/>
      <c r="G10" s="182"/>
    </row>
    <row r="11" spans="1:7" s="167" customFormat="1" ht="102" customHeight="1">
      <c r="A11" s="176" t="s">
        <v>217</v>
      </c>
      <c r="B11" s="177" t="s">
        <v>512</v>
      </c>
      <c r="C11" s="178" t="s">
        <v>513</v>
      </c>
      <c r="D11" s="179"/>
      <c r="E11" s="179"/>
      <c r="F11" s="180"/>
      <c r="G11" s="180"/>
    </row>
    <row r="12" spans="1:7" s="167" customFormat="1" ht="114" customHeight="1">
      <c r="A12" s="176" t="s">
        <v>217</v>
      </c>
      <c r="B12" s="183" t="s">
        <v>514</v>
      </c>
      <c r="C12" s="178" t="s">
        <v>515</v>
      </c>
      <c r="D12" s="179"/>
      <c r="E12" s="179"/>
      <c r="F12" s="180"/>
      <c r="G12" s="180"/>
    </row>
    <row r="13" spans="1:7" s="167" customFormat="1" ht="75.75" customHeight="1">
      <c r="A13" s="176" t="s">
        <v>217</v>
      </c>
      <c r="B13" s="177" t="s">
        <v>516</v>
      </c>
      <c r="C13" s="178" t="s">
        <v>517</v>
      </c>
      <c r="D13" s="179"/>
      <c r="E13" s="179"/>
      <c r="F13" s="180"/>
      <c r="G13" s="180"/>
    </row>
    <row r="14" spans="1:7" s="167" customFormat="1" ht="59.25" customHeight="1">
      <c r="A14" s="176" t="s">
        <v>217</v>
      </c>
      <c r="B14" s="177" t="s">
        <v>518</v>
      </c>
      <c r="C14" s="178" t="s">
        <v>519</v>
      </c>
      <c r="D14" s="179"/>
      <c r="E14" s="179"/>
      <c r="F14" s="180"/>
      <c r="G14" s="180"/>
    </row>
    <row r="15" spans="1:7" s="167" customFormat="1" ht="49.5" customHeight="1">
      <c r="A15" s="176" t="s">
        <v>217</v>
      </c>
      <c r="B15" s="177" t="s">
        <v>520</v>
      </c>
      <c r="C15" s="178" t="s">
        <v>521</v>
      </c>
      <c r="D15" s="179"/>
      <c r="E15" s="179"/>
      <c r="F15" s="180"/>
      <c r="G15" s="180"/>
    </row>
    <row r="16" spans="1:7" s="167" customFormat="1" ht="49.5" customHeight="1">
      <c r="A16" s="176" t="s">
        <v>217</v>
      </c>
      <c r="B16" s="177" t="s">
        <v>522</v>
      </c>
      <c r="C16" s="178" t="s">
        <v>523</v>
      </c>
      <c r="D16" s="179"/>
      <c r="E16" s="179"/>
      <c r="F16" s="180"/>
      <c r="G16" s="180"/>
    </row>
    <row r="17" spans="1:7" s="167" customFormat="1" ht="143.25" customHeight="1">
      <c r="A17" s="176" t="s">
        <v>217</v>
      </c>
      <c r="B17" s="177" t="s">
        <v>524</v>
      </c>
      <c r="C17" s="178" t="s">
        <v>525</v>
      </c>
      <c r="D17" s="179"/>
      <c r="E17" s="179"/>
      <c r="F17" s="180"/>
      <c r="G17" s="180"/>
    </row>
    <row r="18" spans="1:7" s="167" customFormat="1" ht="68.25" customHeight="1" hidden="1">
      <c r="A18" s="176" t="s">
        <v>217</v>
      </c>
      <c r="B18" s="177" t="s">
        <v>526</v>
      </c>
      <c r="C18" s="178" t="s">
        <v>527</v>
      </c>
      <c r="D18" s="179"/>
      <c r="E18" s="179"/>
      <c r="F18" s="180"/>
      <c r="G18" s="180"/>
    </row>
    <row r="19" spans="1:7" s="167" customFormat="1" ht="108" customHeight="1">
      <c r="A19" s="176" t="s">
        <v>217</v>
      </c>
      <c r="B19" s="177" t="s">
        <v>528</v>
      </c>
      <c r="C19" s="178" t="s">
        <v>529</v>
      </c>
      <c r="D19" s="179"/>
      <c r="E19" s="179"/>
      <c r="F19" s="180"/>
      <c r="G19" s="180"/>
    </row>
    <row r="20" spans="1:7" s="167" customFormat="1" ht="108" customHeight="1">
      <c r="A20" s="176" t="s">
        <v>217</v>
      </c>
      <c r="B20" s="177" t="s">
        <v>530</v>
      </c>
      <c r="C20" s="178" t="s">
        <v>531</v>
      </c>
      <c r="D20" s="179"/>
      <c r="E20" s="179"/>
      <c r="F20" s="180"/>
      <c r="G20" s="180"/>
    </row>
    <row r="21" spans="1:7" s="167" customFormat="1" ht="100.5" customHeight="1">
      <c r="A21" s="176" t="s">
        <v>217</v>
      </c>
      <c r="B21" s="177" t="s">
        <v>532</v>
      </c>
      <c r="C21" s="178" t="s">
        <v>533</v>
      </c>
      <c r="D21" s="179"/>
      <c r="E21" s="179"/>
      <c r="F21" s="180"/>
      <c r="G21" s="180"/>
    </row>
    <row r="22" spans="1:7" s="167" customFormat="1" ht="114" customHeight="1" hidden="1">
      <c r="A22" s="176" t="s">
        <v>217</v>
      </c>
      <c r="B22" s="177" t="s">
        <v>534</v>
      </c>
      <c r="C22" s="178" t="s">
        <v>535</v>
      </c>
      <c r="D22" s="179"/>
      <c r="E22" s="179"/>
      <c r="F22" s="180"/>
      <c r="G22" s="180"/>
    </row>
    <row r="23" spans="1:8" s="167" customFormat="1" ht="114" customHeight="1">
      <c r="A23" s="176" t="s">
        <v>217</v>
      </c>
      <c r="B23" s="177" t="s">
        <v>671</v>
      </c>
      <c r="C23" s="178" t="s">
        <v>672</v>
      </c>
      <c r="D23" s="179"/>
      <c r="E23" s="179"/>
      <c r="F23" s="180"/>
      <c r="G23" s="180"/>
      <c r="H23" s="200"/>
    </row>
    <row r="24" spans="1:7" s="167" customFormat="1" ht="84" customHeight="1">
      <c r="A24" s="176" t="s">
        <v>217</v>
      </c>
      <c r="B24" s="184" t="s">
        <v>526</v>
      </c>
      <c r="C24" s="178" t="s">
        <v>536</v>
      </c>
      <c r="D24" s="179"/>
      <c r="E24" s="179"/>
      <c r="F24" s="180"/>
      <c r="G24" s="180"/>
    </row>
    <row r="25" spans="1:7" s="167" customFormat="1" ht="97.5" customHeight="1" hidden="1">
      <c r="A25" s="176" t="s">
        <v>217</v>
      </c>
      <c r="B25" s="184" t="s">
        <v>537</v>
      </c>
      <c r="C25" s="178" t="s">
        <v>538</v>
      </c>
      <c r="D25" s="179"/>
      <c r="E25" s="179"/>
      <c r="F25" s="180"/>
      <c r="G25" s="180"/>
    </row>
    <row r="26" spans="1:7" s="167" customFormat="1" ht="103.5" customHeight="1" hidden="1">
      <c r="A26" s="176" t="s">
        <v>217</v>
      </c>
      <c r="B26" s="184" t="s">
        <v>539</v>
      </c>
      <c r="C26" s="178" t="s">
        <v>540</v>
      </c>
      <c r="D26" s="179"/>
      <c r="E26" s="179"/>
      <c r="F26" s="180"/>
      <c r="G26" s="180"/>
    </row>
    <row r="27" spans="1:7" s="167" customFormat="1" ht="103.5" customHeight="1">
      <c r="A27" s="176" t="s">
        <v>217</v>
      </c>
      <c r="B27" s="184" t="s">
        <v>541</v>
      </c>
      <c r="C27" s="178" t="s">
        <v>542</v>
      </c>
      <c r="D27" s="179"/>
      <c r="E27" s="179"/>
      <c r="F27" s="180"/>
      <c r="G27" s="180"/>
    </row>
    <row r="28" spans="1:7" s="167" customFormat="1" ht="96" customHeight="1">
      <c r="A28" s="176" t="s">
        <v>217</v>
      </c>
      <c r="B28" s="184" t="s">
        <v>543</v>
      </c>
      <c r="C28" s="178" t="s">
        <v>544</v>
      </c>
      <c r="D28" s="179"/>
      <c r="E28" s="179"/>
      <c r="F28" s="180"/>
      <c r="G28" s="180"/>
    </row>
    <row r="29" spans="1:7" s="167" customFormat="1" ht="96" customHeight="1" hidden="1">
      <c r="A29" s="176" t="s">
        <v>217</v>
      </c>
      <c r="B29" s="184" t="s">
        <v>545</v>
      </c>
      <c r="C29" s="178" t="s">
        <v>546</v>
      </c>
      <c r="D29" s="179"/>
      <c r="E29" s="179"/>
      <c r="F29" s="180"/>
      <c r="G29" s="180"/>
    </row>
    <row r="30" spans="1:7" s="167" customFormat="1" ht="123.75" customHeight="1">
      <c r="A30" s="176" t="s">
        <v>217</v>
      </c>
      <c r="B30" s="184" t="s">
        <v>547</v>
      </c>
      <c r="C30" s="178" t="s">
        <v>548</v>
      </c>
      <c r="D30" s="179"/>
      <c r="E30" s="179"/>
      <c r="F30" s="180"/>
      <c r="G30" s="180"/>
    </row>
    <row r="31" spans="1:7" s="167" customFormat="1" ht="96" customHeight="1">
      <c r="A31" s="176" t="s">
        <v>217</v>
      </c>
      <c r="B31" s="184" t="s">
        <v>549</v>
      </c>
      <c r="C31" s="178" t="s">
        <v>550</v>
      </c>
      <c r="D31" s="179"/>
      <c r="E31" s="179"/>
      <c r="F31" s="180"/>
      <c r="G31" s="180"/>
    </row>
    <row r="32" spans="1:7" s="167" customFormat="1" ht="68.25" customHeight="1">
      <c r="A32" s="176" t="s">
        <v>217</v>
      </c>
      <c r="B32" s="177" t="s">
        <v>551</v>
      </c>
      <c r="C32" s="178" t="s">
        <v>212</v>
      </c>
      <c r="D32" s="179"/>
      <c r="E32" s="179"/>
      <c r="F32" s="180"/>
      <c r="G32" s="180"/>
    </row>
    <row r="33" spans="1:7" s="167" customFormat="1" ht="68.25" customHeight="1">
      <c r="A33" s="176" t="s">
        <v>217</v>
      </c>
      <c r="B33" s="177" t="s">
        <v>552</v>
      </c>
      <c r="C33" s="185" t="s">
        <v>196</v>
      </c>
      <c r="D33" s="181"/>
      <c r="E33" s="181"/>
      <c r="F33" s="182"/>
      <c r="G33" s="182"/>
    </row>
    <row r="34" spans="1:7" s="167" customFormat="1" ht="68.25" customHeight="1" hidden="1">
      <c r="A34" s="176" t="s">
        <v>217</v>
      </c>
      <c r="B34" s="177" t="s">
        <v>553</v>
      </c>
      <c r="C34" s="178" t="s">
        <v>348</v>
      </c>
      <c r="D34" s="181"/>
      <c r="E34" s="181"/>
      <c r="F34" s="182"/>
      <c r="G34" s="182"/>
    </row>
    <row r="35" spans="1:7" s="167" customFormat="1" ht="68.25" customHeight="1" hidden="1">
      <c r="A35" s="176" t="s">
        <v>217</v>
      </c>
      <c r="B35" s="177" t="s">
        <v>554</v>
      </c>
      <c r="C35" s="178" t="s">
        <v>555</v>
      </c>
      <c r="D35" s="181"/>
      <c r="E35" s="181"/>
      <c r="F35" s="182"/>
      <c r="G35" s="182"/>
    </row>
    <row r="36" spans="1:7" s="167" customFormat="1" ht="68.25" customHeight="1" hidden="1">
      <c r="A36" s="176" t="s">
        <v>217</v>
      </c>
      <c r="B36" s="177" t="s">
        <v>556</v>
      </c>
      <c r="C36" s="178" t="s">
        <v>557</v>
      </c>
      <c r="D36" s="181"/>
      <c r="E36" s="181"/>
      <c r="F36" s="182"/>
      <c r="G36" s="182"/>
    </row>
    <row r="37" spans="1:7" s="167" customFormat="1" ht="105.75" customHeight="1" hidden="1">
      <c r="A37" s="176" t="s">
        <v>217</v>
      </c>
      <c r="B37" s="186" t="s">
        <v>558</v>
      </c>
      <c r="C37" s="178" t="s">
        <v>559</v>
      </c>
      <c r="D37" s="179"/>
      <c r="E37" s="179"/>
      <c r="F37" s="180"/>
      <c r="G37" s="180"/>
    </row>
    <row r="38" spans="1:7" s="167" customFormat="1" ht="105.75" customHeight="1" hidden="1">
      <c r="A38" s="176" t="s">
        <v>217</v>
      </c>
      <c r="B38" s="186" t="s">
        <v>560</v>
      </c>
      <c r="C38" s="178" t="s">
        <v>561</v>
      </c>
      <c r="D38" s="179"/>
      <c r="E38" s="179"/>
      <c r="F38" s="180"/>
      <c r="G38" s="180"/>
    </row>
    <row r="39" spans="1:7" s="167" customFormat="1" ht="105.75" customHeight="1" hidden="1">
      <c r="A39" s="176" t="s">
        <v>217</v>
      </c>
      <c r="B39" s="186" t="s">
        <v>562</v>
      </c>
      <c r="C39" s="178" t="s">
        <v>563</v>
      </c>
      <c r="D39" s="179"/>
      <c r="E39" s="179"/>
      <c r="F39" s="180"/>
      <c r="G39" s="180"/>
    </row>
    <row r="40" spans="1:7" s="167" customFormat="1" ht="105.75" customHeight="1" hidden="1">
      <c r="A40" s="176" t="s">
        <v>217</v>
      </c>
      <c r="B40" s="186" t="s">
        <v>564</v>
      </c>
      <c r="C40" s="178" t="s">
        <v>565</v>
      </c>
      <c r="D40" s="179"/>
      <c r="E40" s="179"/>
      <c r="F40" s="180"/>
      <c r="G40" s="180"/>
    </row>
    <row r="41" spans="1:7" s="167" customFormat="1" ht="105.75" customHeight="1" hidden="1">
      <c r="A41" s="176" t="s">
        <v>217</v>
      </c>
      <c r="B41" s="186" t="s">
        <v>566</v>
      </c>
      <c r="C41" s="178" t="s">
        <v>567</v>
      </c>
      <c r="D41" s="179"/>
      <c r="E41" s="179"/>
      <c r="F41" s="180"/>
      <c r="G41" s="180"/>
    </row>
    <row r="42" spans="1:7" s="167" customFormat="1" ht="105.75" customHeight="1" hidden="1">
      <c r="A42" s="176" t="s">
        <v>217</v>
      </c>
      <c r="B42" s="186" t="s">
        <v>568</v>
      </c>
      <c r="C42" s="178" t="s">
        <v>569</v>
      </c>
      <c r="D42" s="179"/>
      <c r="E42" s="179"/>
      <c r="F42" s="180"/>
      <c r="G42" s="180"/>
    </row>
    <row r="43" spans="1:7" s="167" customFormat="1" ht="105.75" customHeight="1" hidden="1">
      <c r="A43" s="176" t="s">
        <v>217</v>
      </c>
      <c r="B43" s="186" t="s">
        <v>570</v>
      </c>
      <c r="C43" s="178" t="s">
        <v>571</v>
      </c>
      <c r="D43" s="179"/>
      <c r="E43" s="179"/>
      <c r="F43" s="180"/>
      <c r="G43" s="180"/>
    </row>
    <row r="44" spans="1:7" s="167" customFormat="1" ht="105.75" customHeight="1" hidden="1">
      <c r="A44" s="176" t="s">
        <v>217</v>
      </c>
      <c r="B44" s="186" t="s">
        <v>572</v>
      </c>
      <c r="C44" s="178" t="s">
        <v>573</v>
      </c>
      <c r="D44" s="179"/>
      <c r="E44" s="179"/>
      <c r="F44" s="180"/>
      <c r="G44" s="180"/>
    </row>
    <row r="45" spans="1:7" s="167" customFormat="1" ht="105.75" customHeight="1" hidden="1">
      <c r="A45" s="176" t="s">
        <v>217</v>
      </c>
      <c r="B45" s="186" t="s">
        <v>574</v>
      </c>
      <c r="C45" s="178" t="s">
        <v>575</v>
      </c>
      <c r="D45" s="179"/>
      <c r="E45" s="179"/>
      <c r="F45" s="180"/>
      <c r="G45" s="180"/>
    </row>
    <row r="46" spans="1:7" s="167" customFormat="1" ht="105.75" customHeight="1" hidden="1">
      <c r="A46" s="176" t="s">
        <v>217</v>
      </c>
      <c r="B46" s="186" t="s">
        <v>576</v>
      </c>
      <c r="C46" s="178" t="s">
        <v>213</v>
      </c>
      <c r="D46" s="179"/>
      <c r="E46" s="179"/>
      <c r="F46" s="180"/>
      <c r="G46" s="180"/>
    </row>
    <row r="47" spans="1:7" s="167" customFormat="1" ht="105.75" customHeight="1" hidden="1">
      <c r="A47" s="176" t="s">
        <v>217</v>
      </c>
      <c r="B47" s="186" t="s">
        <v>577</v>
      </c>
      <c r="C47" s="178" t="s">
        <v>578</v>
      </c>
      <c r="D47" s="179"/>
      <c r="E47" s="179"/>
      <c r="F47" s="180"/>
      <c r="G47" s="180"/>
    </row>
    <row r="48" spans="1:7" s="167" customFormat="1" ht="105.75" customHeight="1" hidden="1">
      <c r="A48" s="176" t="s">
        <v>217</v>
      </c>
      <c r="B48" s="186" t="s">
        <v>579</v>
      </c>
      <c r="C48" s="178" t="s">
        <v>580</v>
      </c>
      <c r="D48" s="179"/>
      <c r="E48" s="179"/>
      <c r="F48" s="180"/>
      <c r="G48" s="180"/>
    </row>
    <row r="49" spans="1:7" s="167" customFormat="1" ht="74.25" customHeight="1" hidden="1">
      <c r="A49" s="176" t="s">
        <v>217</v>
      </c>
      <c r="B49" s="186" t="s">
        <v>581</v>
      </c>
      <c r="C49" s="178" t="s">
        <v>582</v>
      </c>
      <c r="D49" s="179"/>
      <c r="E49" s="179"/>
      <c r="F49" s="180"/>
      <c r="G49" s="180"/>
    </row>
    <row r="50" spans="1:7" s="167" customFormat="1" ht="79.5" customHeight="1" hidden="1">
      <c r="A50" s="176" t="s">
        <v>217</v>
      </c>
      <c r="B50" s="186" t="s">
        <v>583</v>
      </c>
      <c r="C50" s="178" t="s">
        <v>584</v>
      </c>
      <c r="D50" s="179"/>
      <c r="E50" s="179"/>
      <c r="F50" s="180"/>
      <c r="G50" s="180"/>
    </row>
    <row r="51" spans="1:7" s="167" customFormat="1" ht="66.75" customHeight="1" hidden="1">
      <c r="A51" s="176" t="s">
        <v>217</v>
      </c>
      <c r="B51" s="186" t="s">
        <v>585</v>
      </c>
      <c r="C51" s="178" t="s">
        <v>586</v>
      </c>
      <c r="D51" s="179"/>
      <c r="E51" s="179"/>
      <c r="F51" s="180"/>
      <c r="G51" s="180"/>
    </row>
    <row r="52" spans="1:7" s="167" customFormat="1" ht="80.25" customHeight="1" hidden="1">
      <c r="A52" s="176" t="s">
        <v>217</v>
      </c>
      <c r="B52" s="186" t="s">
        <v>587</v>
      </c>
      <c r="C52" s="178" t="s">
        <v>559</v>
      </c>
      <c r="D52" s="179"/>
      <c r="E52" s="179"/>
      <c r="F52" s="180"/>
      <c r="G52" s="180"/>
    </row>
    <row r="53" spans="1:7" s="167" customFormat="1" ht="66.75" customHeight="1" hidden="1">
      <c r="A53" s="176" t="s">
        <v>217</v>
      </c>
      <c r="B53" s="186" t="s">
        <v>588</v>
      </c>
      <c r="C53" s="178" t="s">
        <v>561</v>
      </c>
      <c r="D53" s="179"/>
      <c r="E53" s="179"/>
      <c r="F53" s="180"/>
      <c r="G53" s="180"/>
    </row>
    <row r="54" spans="1:7" s="167" customFormat="1" ht="93" customHeight="1" hidden="1">
      <c r="A54" s="176" t="s">
        <v>217</v>
      </c>
      <c r="B54" s="186" t="s">
        <v>589</v>
      </c>
      <c r="C54" s="178" t="s">
        <v>590</v>
      </c>
      <c r="D54" s="179"/>
      <c r="E54" s="179"/>
      <c r="F54" s="180"/>
      <c r="G54" s="180"/>
    </row>
    <row r="55" spans="1:7" s="167" customFormat="1" ht="117.75" customHeight="1" hidden="1">
      <c r="A55" s="176" t="s">
        <v>217</v>
      </c>
      <c r="B55" s="186" t="s">
        <v>591</v>
      </c>
      <c r="C55" s="178" t="s">
        <v>592</v>
      </c>
      <c r="D55" s="179"/>
      <c r="E55" s="179"/>
      <c r="F55" s="180"/>
      <c r="G55" s="180"/>
    </row>
    <row r="56" spans="1:7" s="167" customFormat="1" ht="127.5" customHeight="1" hidden="1">
      <c r="A56" s="176" t="s">
        <v>217</v>
      </c>
      <c r="B56" s="186" t="s">
        <v>593</v>
      </c>
      <c r="C56" s="178" t="s">
        <v>594</v>
      </c>
      <c r="D56" s="179"/>
      <c r="E56" s="179"/>
      <c r="F56" s="180"/>
      <c r="G56" s="180"/>
    </row>
    <row r="57" spans="1:7" s="167" customFormat="1" ht="84" customHeight="1" hidden="1">
      <c r="A57" s="176" t="s">
        <v>217</v>
      </c>
      <c r="B57" s="186" t="s">
        <v>595</v>
      </c>
      <c r="C57" s="178" t="s">
        <v>596</v>
      </c>
      <c r="D57" s="179"/>
      <c r="E57" s="179"/>
      <c r="F57" s="180"/>
      <c r="G57" s="180"/>
    </row>
    <row r="58" spans="1:7" s="167" customFormat="1" ht="63" customHeight="1" hidden="1">
      <c r="A58" s="176" t="s">
        <v>217</v>
      </c>
      <c r="B58" s="186" t="s">
        <v>597</v>
      </c>
      <c r="C58" s="178" t="s">
        <v>565</v>
      </c>
      <c r="D58" s="179"/>
      <c r="E58" s="179"/>
      <c r="F58" s="180"/>
      <c r="G58" s="180"/>
    </row>
    <row r="59" spans="1:7" s="167" customFormat="1" ht="57.75" customHeight="1" hidden="1">
      <c r="A59" s="176" t="s">
        <v>217</v>
      </c>
      <c r="B59" s="186" t="s">
        <v>598</v>
      </c>
      <c r="C59" s="178" t="s">
        <v>599</v>
      </c>
      <c r="D59" s="179"/>
      <c r="E59" s="179"/>
      <c r="F59" s="180"/>
      <c r="G59" s="180"/>
    </row>
    <row r="60" spans="1:7" s="167" customFormat="1" ht="87.75" customHeight="1" hidden="1">
      <c r="A60" s="176" t="s">
        <v>217</v>
      </c>
      <c r="B60" s="186" t="s">
        <v>600</v>
      </c>
      <c r="C60" s="178" t="s">
        <v>569</v>
      </c>
      <c r="D60" s="179"/>
      <c r="E60" s="179"/>
      <c r="F60" s="180"/>
      <c r="G60" s="180"/>
    </row>
    <row r="61" spans="1:7" s="167" customFormat="1" ht="92.25" customHeight="1" hidden="1">
      <c r="A61" s="176" t="s">
        <v>217</v>
      </c>
      <c r="B61" s="186" t="s">
        <v>601</v>
      </c>
      <c r="C61" s="178" t="s">
        <v>571</v>
      </c>
      <c r="D61" s="179"/>
      <c r="E61" s="179"/>
      <c r="F61" s="180"/>
      <c r="G61" s="180"/>
    </row>
    <row r="62" spans="1:7" s="167" customFormat="1" ht="125.25" customHeight="1" hidden="1">
      <c r="A62" s="176" t="s">
        <v>217</v>
      </c>
      <c r="B62" s="186" t="s">
        <v>602</v>
      </c>
      <c r="C62" s="178" t="s">
        <v>603</v>
      </c>
      <c r="D62" s="179"/>
      <c r="E62" s="179"/>
      <c r="F62" s="180"/>
      <c r="G62" s="180"/>
    </row>
    <row r="63" spans="1:7" s="167" customFormat="1" ht="91.5" customHeight="1" hidden="1">
      <c r="A63" s="176" t="s">
        <v>217</v>
      </c>
      <c r="B63" s="186" t="s">
        <v>604</v>
      </c>
      <c r="C63" s="178" t="s">
        <v>605</v>
      </c>
      <c r="D63" s="179"/>
      <c r="E63" s="179"/>
      <c r="F63" s="180"/>
      <c r="G63" s="180"/>
    </row>
    <row r="64" spans="1:7" s="167" customFormat="1" ht="184.5" customHeight="1" hidden="1">
      <c r="A64" s="176" t="s">
        <v>217</v>
      </c>
      <c r="B64" s="186" t="s">
        <v>606</v>
      </c>
      <c r="C64" s="178" t="s">
        <v>607</v>
      </c>
      <c r="D64" s="179"/>
      <c r="E64" s="179"/>
      <c r="F64" s="180"/>
      <c r="G64" s="180"/>
    </row>
    <row r="65" spans="1:7" s="167" customFormat="1" ht="184.5" customHeight="1" hidden="1">
      <c r="A65" s="176" t="s">
        <v>217</v>
      </c>
      <c r="B65" s="186" t="s">
        <v>608</v>
      </c>
      <c r="C65" s="178" t="s">
        <v>609</v>
      </c>
      <c r="D65" s="179"/>
      <c r="E65" s="179"/>
      <c r="F65" s="180"/>
      <c r="G65" s="180"/>
    </row>
    <row r="66" spans="1:7" s="167" customFormat="1" ht="87.75" customHeight="1" hidden="1">
      <c r="A66" s="176" t="s">
        <v>217</v>
      </c>
      <c r="B66" s="186" t="s">
        <v>610</v>
      </c>
      <c r="C66" s="178" t="s">
        <v>611</v>
      </c>
      <c r="D66" s="179"/>
      <c r="E66" s="179"/>
      <c r="F66" s="180"/>
      <c r="G66" s="180"/>
    </row>
    <row r="67" spans="1:7" s="167" customFormat="1" ht="87.75" customHeight="1" hidden="1">
      <c r="A67" s="176" t="s">
        <v>217</v>
      </c>
      <c r="B67" s="186" t="s">
        <v>612</v>
      </c>
      <c r="C67" s="178" t="s">
        <v>613</v>
      </c>
      <c r="D67" s="179"/>
      <c r="E67" s="179"/>
      <c r="F67" s="180"/>
      <c r="G67" s="180"/>
    </row>
    <row r="68" spans="1:7" s="167" customFormat="1" ht="87.75" customHeight="1" hidden="1">
      <c r="A68" s="176" t="s">
        <v>217</v>
      </c>
      <c r="B68" s="186" t="s">
        <v>614</v>
      </c>
      <c r="C68" s="178" t="s">
        <v>615</v>
      </c>
      <c r="D68" s="179"/>
      <c r="E68" s="179"/>
      <c r="F68" s="180"/>
      <c r="G68" s="180"/>
    </row>
    <row r="69" spans="1:7" s="167" customFormat="1" ht="87.75" customHeight="1" hidden="1">
      <c r="A69" s="176" t="s">
        <v>217</v>
      </c>
      <c r="B69" s="186" t="s">
        <v>616</v>
      </c>
      <c r="C69" s="178" t="s">
        <v>617</v>
      </c>
      <c r="D69" s="179"/>
      <c r="E69" s="179"/>
      <c r="F69" s="180"/>
      <c r="G69" s="180"/>
    </row>
    <row r="70" spans="1:8" s="167" customFormat="1" ht="98.25" customHeight="1">
      <c r="A70" s="176" t="s">
        <v>217</v>
      </c>
      <c r="B70" s="183" t="s">
        <v>669</v>
      </c>
      <c r="C70" s="178" t="s">
        <v>670</v>
      </c>
      <c r="D70" s="179"/>
      <c r="E70" s="179"/>
      <c r="F70" s="180"/>
      <c r="G70" s="180"/>
      <c r="H70" s="200"/>
    </row>
    <row r="71" spans="1:7" s="167" customFormat="1" ht="87.75" customHeight="1">
      <c r="A71" s="176" t="s">
        <v>217</v>
      </c>
      <c r="B71" s="187" t="s">
        <v>618</v>
      </c>
      <c r="C71" s="178" t="s">
        <v>619</v>
      </c>
      <c r="D71" s="179"/>
      <c r="E71" s="179"/>
      <c r="F71" s="180"/>
      <c r="G71" s="180"/>
    </row>
    <row r="72" spans="1:7" s="167" customFormat="1" ht="106.5" customHeight="1">
      <c r="A72" s="176" t="s">
        <v>217</v>
      </c>
      <c r="B72" s="186" t="s">
        <v>620</v>
      </c>
      <c r="C72" s="178" t="s">
        <v>580</v>
      </c>
      <c r="D72" s="179"/>
      <c r="E72" s="179"/>
      <c r="F72" s="180"/>
      <c r="G72" s="180"/>
    </row>
    <row r="73" spans="1:7" s="167" customFormat="1" ht="114.75" customHeight="1">
      <c r="A73" s="176" t="s">
        <v>217</v>
      </c>
      <c r="B73" s="183" t="s">
        <v>621</v>
      </c>
      <c r="C73" s="178" t="s">
        <v>622</v>
      </c>
      <c r="D73" s="179"/>
      <c r="E73" s="179"/>
      <c r="F73" s="180"/>
      <c r="G73" s="180"/>
    </row>
    <row r="74" spans="1:7" s="167" customFormat="1" ht="125.25" customHeight="1">
      <c r="A74" s="176" t="s">
        <v>217</v>
      </c>
      <c r="B74" s="187" t="s">
        <v>623</v>
      </c>
      <c r="C74" s="178" t="s">
        <v>624</v>
      </c>
      <c r="D74" s="179"/>
      <c r="E74" s="179"/>
      <c r="F74" s="180"/>
      <c r="G74" s="180"/>
    </row>
    <row r="75" spans="1:7" s="167" customFormat="1" ht="207.75" customHeight="1" hidden="1">
      <c r="A75" s="176" t="s">
        <v>217</v>
      </c>
      <c r="B75" s="177" t="s">
        <v>625</v>
      </c>
      <c r="C75" s="178" t="s">
        <v>626</v>
      </c>
      <c r="D75" s="179"/>
      <c r="E75" s="179"/>
      <c r="F75" s="180"/>
      <c r="G75" s="180"/>
    </row>
    <row r="76" spans="1:7" s="167" customFormat="1" ht="161.25" customHeight="1" hidden="1">
      <c r="A76" s="176" t="s">
        <v>217</v>
      </c>
      <c r="B76" s="177" t="s">
        <v>627</v>
      </c>
      <c r="C76" s="178" t="s">
        <v>628</v>
      </c>
      <c r="D76" s="179"/>
      <c r="E76" s="179"/>
      <c r="F76" s="180"/>
      <c r="G76" s="180"/>
    </row>
    <row r="77" spans="1:7" s="167" customFormat="1" ht="117.75" customHeight="1" hidden="1">
      <c r="A77" s="176" t="s">
        <v>217</v>
      </c>
      <c r="B77" s="177" t="s">
        <v>629</v>
      </c>
      <c r="C77" s="178" t="s">
        <v>630</v>
      </c>
      <c r="D77" s="179"/>
      <c r="E77" s="179"/>
      <c r="F77" s="180"/>
      <c r="G77" s="180"/>
    </row>
    <row r="78" spans="1:7" s="167" customFormat="1" ht="117.75" customHeight="1">
      <c r="A78" s="176" t="s">
        <v>217</v>
      </c>
      <c r="B78" s="177" t="s">
        <v>631</v>
      </c>
      <c r="C78" s="178" t="s">
        <v>632</v>
      </c>
      <c r="D78" s="179"/>
      <c r="E78" s="179"/>
      <c r="F78" s="180"/>
      <c r="G78" s="180"/>
    </row>
    <row r="79" spans="1:7" s="167" customFormat="1" ht="117.75" customHeight="1">
      <c r="A79" s="176" t="s">
        <v>217</v>
      </c>
      <c r="B79" s="177" t="s">
        <v>633</v>
      </c>
      <c r="C79" s="178" t="s">
        <v>634</v>
      </c>
      <c r="D79" s="179"/>
      <c r="E79" s="179"/>
      <c r="F79" s="180"/>
      <c r="G79" s="180"/>
    </row>
    <row r="80" spans="1:7" s="167" customFormat="1" ht="98.25" customHeight="1">
      <c r="A80" s="176" t="s">
        <v>217</v>
      </c>
      <c r="B80" s="183" t="s">
        <v>635</v>
      </c>
      <c r="C80" s="178" t="s">
        <v>636</v>
      </c>
      <c r="D80" s="179"/>
      <c r="E80" s="179"/>
      <c r="F80" s="180"/>
      <c r="G80" s="180"/>
    </row>
    <row r="81" spans="1:7" s="167" customFormat="1" ht="68.25" customHeight="1">
      <c r="A81" s="176" t="s">
        <v>217</v>
      </c>
      <c r="B81" s="177" t="s">
        <v>637</v>
      </c>
      <c r="C81" s="185" t="s">
        <v>215</v>
      </c>
      <c r="D81" s="181"/>
      <c r="E81" s="181"/>
      <c r="F81" s="182"/>
      <c r="G81" s="182"/>
    </row>
    <row r="82" spans="1:7" s="167" customFormat="1" ht="68.25" customHeight="1" hidden="1">
      <c r="A82" s="176" t="s">
        <v>217</v>
      </c>
      <c r="B82" s="177" t="s">
        <v>638</v>
      </c>
      <c r="C82" s="178" t="s">
        <v>639</v>
      </c>
      <c r="D82" s="181"/>
      <c r="E82" s="181"/>
      <c r="F82" s="182"/>
      <c r="G82" s="182"/>
    </row>
    <row r="83" spans="1:7" s="167" customFormat="1" ht="68.25" customHeight="1">
      <c r="A83" s="176" t="s">
        <v>217</v>
      </c>
      <c r="B83" s="177" t="s">
        <v>640</v>
      </c>
      <c r="C83" s="178" t="s">
        <v>641</v>
      </c>
      <c r="D83" s="181"/>
      <c r="E83" s="181"/>
      <c r="F83" s="182"/>
      <c r="G83" s="182"/>
    </row>
    <row r="84" spans="1:7" s="167" customFormat="1" ht="68.25" customHeight="1">
      <c r="A84" s="176" t="s">
        <v>217</v>
      </c>
      <c r="B84" s="177" t="s">
        <v>642</v>
      </c>
      <c r="C84" s="178" t="s">
        <v>448</v>
      </c>
      <c r="D84" s="181"/>
      <c r="E84" s="181"/>
      <c r="F84" s="182"/>
      <c r="G84" s="182"/>
    </row>
    <row r="85" spans="1:8" s="167" customFormat="1" ht="81" customHeight="1">
      <c r="A85" s="176" t="s">
        <v>217</v>
      </c>
      <c r="B85" s="177" t="s">
        <v>664</v>
      </c>
      <c r="C85" s="178" t="s">
        <v>555</v>
      </c>
      <c r="D85" s="181"/>
      <c r="E85" s="181"/>
      <c r="F85" s="182"/>
      <c r="G85" s="182"/>
      <c r="H85" s="200"/>
    </row>
    <row r="86" spans="1:8" s="167" customFormat="1" ht="91.5" customHeight="1">
      <c r="A86" s="176" t="s">
        <v>217</v>
      </c>
      <c r="B86" s="177" t="s">
        <v>665</v>
      </c>
      <c r="C86" s="178" t="s">
        <v>666</v>
      </c>
      <c r="D86" s="181"/>
      <c r="E86" s="181"/>
      <c r="F86" s="182"/>
      <c r="G86" s="182"/>
      <c r="H86" s="200"/>
    </row>
    <row r="87" spans="1:8" s="167" customFormat="1" ht="93" customHeight="1">
      <c r="A87" s="176" t="s">
        <v>217</v>
      </c>
      <c r="B87" s="177" t="s">
        <v>667</v>
      </c>
      <c r="C87" s="178" t="s">
        <v>668</v>
      </c>
      <c r="D87" s="181"/>
      <c r="E87" s="181"/>
      <c r="F87" s="182"/>
      <c r="G87" s="182"/>
      <c r="H87" s="200"/>
    </row>
    <row r="88" spans="1:7" s="167" customFormat="1" ht="68.25" customHeight="1" thickBot="1">
      <c r="A88" s="196"/>
      <c r="B88" s="197"/>
      <c r="C88" s="198"/>
      <c r="D88" s="199"/>
      <c r="E88" s="199"/>
      <c r="F88" s="199"/>
      <c r="G88" s="199"/>
    </row>
    <row r="89" spans="1:7" s="167" customFormat="1" ht="92.25" customHeight="1" thickBot="1">
      <c r="A89" s="214" t="s">
        <v>643</v>
      </c>
      <c r="B89" s="215"/>
      <c r="C89" s="215"/>
      <c r="D89" s="215"/>
      <c r="E89" s="215"/>
      <c r="F89" s="215"/>
      <c r="G89" s="216"/>
    </row>
    <row r="90" spans="1:7" s="167" customFormat="1" ht="81" customHeight="1">
      <c r="A90" s="172" t="s">
        <v>317</v>
      </c>
      <c r="B90" s="173"/>
      <c r="C90" s="173" t="s">
        <v>644</v>
      </c>
      <c r="D90" s="174">
        <v>4027064190</v>
      </c>
      <c r="E90" s="174">
        <v>402701001</v>
      </c>
      <c r="F90" s="174">
        <v>4003027329</v>
      </c>
      <c r="G90" s="175">
        <v>400301001</v>
      </c>
    </row>
    <row r="91" spans="1:7" s="167" customFormat="1" ht="68.25" customHeight="1">
      <c r="A91" s="176" t="s">
        <v>317</v>
      </c>
      <c r="B91" s="177" t="s">
        <v>551</v>
      </c>
      <c r="C91" s="178" t="s">
        <v>212</v>
      </c>
      <c r="D91" s="179"/>
      <c r="E91" s="179"/>
      <c r="F91" s="180"/>
      <c r="G91" s="180"/>
    </row>
    <row r="92" spans="1:7" s="167" customFormat="1" ht="59.25" customHeight="1">
      <c r="A92" s="176" t="s">
        <v>317</v>
      </c>
      <c r="B92" s="188" t="s">
        <v>645</v>
      </c>
      <c r="C92" s="189" t="s">
        <v>557</v>
      </c>
      <c r="D92" s="190"/>
      <c r="E92" s="190"/>
      <c r="F92" s="191"/>
      <c r="G92" s="180"/>
    </row>
    <row r="93" spans="1:7" s="167" customFormat="1" ht="159.75" customHeight="1">
      <c r="A93" s="176" t="s">
        <v>317</v>
      </c>
      <c r="B93" s="177" t="s">
        <v>646</v>
      </c>
      <c r="C93" s="178" t="s">
        <v>647</v>
      </c>
      <c r="D93" s="179"/>
      <c r="E93" s="179"/>
      <c r="F93" s="180"/>
      <c r="G93" s="180"/>
    </row>
    <row r="94" spans="1:7" s="167" customFormat="1" ht="62.25" customHeight="1" hidden="1">
      <c r="A94" s="172" t="s">
        <v>18</v>
      </c>
      <c r="B94" s="173"/>
      <c r="C94" s="173" t="s">
        <v>648</v>
      </c>
      <c r="D94" s="174">
        <v>4027064190</v>
      </c>
      <c r="E94" s="174">
        <v>402701001</v>
      </c>
      <c r="F94" s="174">
        <v>4003009369</v>
      </c>
      <c r="G94" s="175">
        <v>400301001</v>
      </c>
    </row>
    <row r="95" spans="1:7" s="167" customFormat="1" ht="68.25" customHeight="1" hidden="1">
      <c r="A95" s="176" t="s">
        <v>18</v>
      </c>
      <c r="B95" s="177" t="s">
        <v>551</v>
      </c>
      <c r="C95" s="178" t="s">
        <v>212</v>
      </c>
      <c r="D95" s="179"/>
      <c r="E95" s="179"/>
      <c r="F95" s="180"/>
      <c r="G95" s="180"/>
    </row>
    <row r="96" spans="1:7" s="167" customFormat="1" ht="39" customHeight="1" hidden="1">
      <c r="A96" s="172" t="s">
        <v>649</v>
      </c>
      <c r="B96" s="173"/>
      <c r="C96" s="173" t="s">
        <v>650</v>
      </c>
      <c r="D96" s="174">
        <v>4027064190</v>
      </c>
      <c r="E96" s="174">
        <v>402701001</v>
      </c>
      <c r="F96" s="174">
        <v>4027065926</v>
      </c>
      <c r="G96" s="175">
        <v>402701001</v>
      </c>
    </row>
    <row r="97" spans="1:7" s="167" customFormat="1" ht="87.75" customHeight="1" hidden="1">
      <c r="A97" s="176" t="s">
        <v>649</v>
      </c>
      <c r="B97" s="177" t="s">
        <v>651</v>
      </c>
      <c r="C97" s="178" t="s">
        <v>652</v>
      </c>
      <c r="D97" s="179"/>
      <c r="E97" s="179"/>
      <c r="F97" s="180"/>
      <c r="G97" s="180"/>
    </row>
    <row r="98" spans="1:7" s="167" customFormat="1" ht="96" customHeight="1" hidden="1">
      <c r="A98" s="176" t="s">
        <v>649</v>
      </c>
      <c r="B98" s="177" t="s">
        <v>653</v>
      </c>
      <c r="C98" s="178" t="s">
        <v>654</v>
      </c>
      <c r="D98" s="181"/>
      <c r="E98" s="181"/>
      <c r="F98" s="182"/>
      <c r="G98" s="182"/>
    </row>
    <row r="99" spans="1:7" s="167" customFormat="1" ht="36" customHeight="1" hidden="1">
      <c r="A99" s="172" t="s">
        <v>655</v>
      </c>
      <c r="B99" s="173"/>
      <c r="C99" s="173" t="s">
        <v>656</v>
      </c>
      <c r="D99" s="174">
        <v>4027064190</v>
      </c>
      <c r="E99" s="174">
        <v>402701001</v>
      </c>
      <c r="F99" s="174">
        <v>4028033331</v>
      </c>
      <c r="G99" s="175">
        <v>402801001</v>
      </c>
    </row>
    <row r="100" spans="1:7" s="167" customFormat="1" ht="89.25" customHeight="1" hidden="1">
      <c r="A100" s="176" t="s">
        <v>655</v>
      </c>
      <c r="B100" s="177" t="s">
        <v>651</v>
      </c>
      <c r="C100" s="178" t="s">
        <v>652</v>
      </c>
      <c r="D100" s="179"/>
      <c r="E100" s="179"/>
      <c r="F100" s="180"/>
      <c r="G100" s="180"/>
    </row>
    <row r="101" spans="1:7" s="167" customFormat="1" ht="78" customHeight="1" hidden="1">
      <c r="A101" s="176" t="s">
        <v>655</v>
      </c>
      <c r="B101" s="177" t="s">
        <v>653</v>
      </c>
      <c r="C101" s="178" t="s">
        <v>654</v>
      </c>
      <c r="D101" s="179"/>
      <c r="E101" s="179"/>
      <c r="F101" s="180"/>
      <c r="G101" s="180"/>
    </row>
    <row r="102" spans="1:7" s="167" customFormat="1" ht="37.5" customHeight="1" hidden="1">
      <c r="A102" s="172" t="s">
        <v>657</v>
      </c>
      <c r="B102" s="173"/>
      <c r="C102" s="173" t="s">
        <v>658</v>
      </c>
      <c r="D102" s="174">
        <v>4027064190</v>
      </c>
      <c r="E102" s="174">
        <v>402701001</v>
      </c>
      <c r="F102" s="174">
        <v>4003005646</v>
      </c>
      <c r="G102" s="175">
        <v>400301001</v>
      </c>
    </row>
    <row r="103" spans="1:7" s="167" customFormat="1" ht="81" customHeight="1" hidden="1">
      <c r="A103" s="176" t="s">
        <v>657</v>
      </c>
      <c r="B103" s="177" t="s">
        <v>651</v>
      </c>
      <c r="C103" s="178" t="s">
        <v>652</v>
      </c>
      <c r="D103" s="179"/>
      <c r="E103" s="179"/>
      <c r="F103" s="180"/>
      <c r="G103" s="180"/>
    </row>
    <row r="104" spans="1:7" s="167" customFormat="1" ht="80.25" customHeight="1" hidden="1">
      <c r="A104" s="176" t="s">
        <v>657</v>
      </c>
      <c r="B104" s="177" t="s">
        <v>653</v>
      </c>
      <c r="C104" s="178" t="s">
        <v>654</v>
      </c>
      <c r="D104" s="179"/>
      <c r="E104" s="179"/>
      <c r="F104" s="180"/>
      <c r="G104" s="180"/>
    </row>
    <row r="105" spans="1:7" s="167" customFormat="1" ht="37.5" customHeight="1" hidden="1">
      <c r="A105" s="172" t="s">
        <v>659</v>
      </c>
      <c r="B105" s="173"/>
      <c r="C105" s="173" t="s">
        <v>660</v>
      </c>
      <c r="D105" s="174">
        <v>4027064190</v>
      </c>
      <c r="E105" s="174">
        <v>402701001</v>
      </c>
      <c r="F105" s="174">
        <v>4025083870</v>
      </c>
      <c r="G105" s="175">
        <v>402501001</v>
      </c>
    </row>
    <row r="106" spans="1:7" s="167" customFormat="1" ht="96.75" customHeight="1" hidden="1">
      <c r="A106" s="176" t="s">
        <v>659</v>
      </c>
      <c r="B106" s="177" t="s">
        <v>653</v>
      </c>
      <c r="C106" s="178" t="s">
        <v>654</v>
      </c>
      <c r="D106" s="179"/>
      <c r="E106" s="179"/>
      <c r="F106" s="180"/>
      <c r="G106" s="180"/>
    </row>
    <row r="107" spans="1:7" s="167" customFormat="1" ht="48.75" customHeight="1" hidden="1">
      <c r="A107" s="172" t="s">
        <v>661</v>
      </c>
      <c r="B107" s="173"/>
      <c r="C107" s="173" t="s">
        <v>662</v>
      </c>
      <c r="D107" s="174">
        <v>4027064190</v>
      </c>
      <c r="E107" s="174">
        <v>402701001</v>
      </c>
      <c r="F107" s="174">
        <v>4027066542</v>
      </c>
      <c r="G107" s="175">
        <v>402701001</v>
      </c>
    </row>
    <row r="108" spans="1:7" s="167" customFormat="1" ht="94.5" customHeight="1" hidden="1">
      <c r="A108" s="176" t="s">
        <v>661</v>
      </c>
      <c r="B108" s="177" t="s">
        <v>653</v>
      </c>
      <c r="C108" s="178" t="s">
        <v>654</v>
      </c>
      <c r="D108" s="181"/>
      <c r="E108" s="181"/>
      <c r="F108" s="182"/>
      <c r="G108" s="182"/>
    </row>
    <row r="109" spans="1:7" s="167" customFormat="1" ht="147.75" customHeight="1">
      <c r="A109" s="217" t="s">
        <v>663</v>
      </c>
      <c r="B109" s="217"/>
      <c r="C109" s="217"/>
      <c r="D109" s="217"/>
      <c r="E109" s="217"/>
      <c r="F109" s="217"/>
      <c r="G109" s="217"/>
    </row>
  </sheetData>
  <sheetProtection/>
  <mergeCells count="11">
    <mergeCell ref="G4:G5"/>
    <mergeCell ref="A89:G89"/>
    <mergeCell ref="A109:G109"/>
    <mergeCell ref="F1:G1"/>
    <mergeCell ref="A2:G2"/>
    <mergeCell ref="A3:G3"/>
    <mergeCell ref="A4:B4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125" style="1" bestFit="1" customWidth="1"/>
    <col min="2" max="2" width="4.125" style="8" customWidth="1"/>
    <col min="3" max="3" width="50.75390625" style="1" customWidth="1"/>
    <col min="4" max="4" width="22.625" style="1" customWidth="1"/>
    <col min="5" max="16384" width="9.125" style="1" customWidth="1"/>
  </cols>
  <sheetData>
    <row r="1" spans="4:5" ht="79.5" customHeight="1">
      <c r="D1" s="201" t="s">
        <v>686</v>
      </c>
      <c r="E1" s="202"/>
    </row>
    <row r="3" spans="1:4" ht="37.5" customHeight="1">
      <c r="A3" s="236" t="s">
        <v>674</v>
      </c>
      <c r="B3" s="236"/>
      <c r="C3" s="236"/>
      <c r="D3" s="236"/>
    </row>
    <row r="4" spans="1:4" s="204" customFormat="1" ht="16.5" customHeight="1">
      <c r="A4" s="203"/>
      <c r="B4" s="203"/>
      <c r="C4" s="160"/>
      <c r="D4" s="160"/>
    </row>
    <row r="5" ht="13.5" thickBot="1"/>
    <row r="6" spans="1:4" ht="24.75" customHeight="1" thickBot="1">
      <c r="A6" s="237" t="s">
        <v>113</v>
      </c>
      <c r="B6" s="238" t="s">
        <v>675</v>
      </c>
      <c r="C6" s="237" t="s">
        <v>227</v>
      </c>
      <c r="D6" s="239" t="s">
        <v>676</v>
      </c>
    </row>
    <row r="7" spans="1:4" ht="24.75" customHeight="1" thickBot="1">
      <c r="A7" s="237"/>
      <c r="B7" s="238"/>
      <c r="C7" s="237"/>
      <c r="D7" s="240"/>
    </row>
    <row r="8" spans="1:4" ht="13.5" thickBot="1">
      <c r="A8" s="237"/>
      <c r="B8" s="238"/>
      <c r="C8" s="237"/>
      <c r="D8" s="241"/>
    </row>
    <row r="9" spans="1:4" ht="13.5" thickBot="1">
      <c r="A9" s="165">
        <v>1</v>
      </c>
      <c r="B9" s="205" t="s">
        <v>184</v>
      </c>
      <c r="C9" s="165">
        <v>3</v>
      </c>
      <c r="D9" s="165">
        <v>4</v>
      </c>
    </row>
    <row r="10" spans="1:5" ht="12.75">
      <c r="A10" s="206"/>
      <c r="B10" s="207"/>
      <c r="C10" s="208" t="s">
        <v>216</v>
      </c>
      <c r="D10" s="209">
        <f>D11+D17+D19+D21+D24+D34+D36+D38+D40+D42+D28+D30</f>
        <v>75439816.37</v>
      </c>
      <c r="E10" s="210"/>
    </row>
    <row r="11" spans="1:5" ht="17.25" customHeight="1">
      <c r="A11" s="30" t="s">
        <v>179</v>
      </c>
      <c r="B11" s="20" t="s">
        <v>178</v>
      </c>
      <c r="C11" s="211" t="s">
        <v>183</v>
      </c>
      <c r="D11" s="28">
        <f>D12+D13+D15+D16+D14</f>
        <v>10899305.9</v>
      </c>
      <c r="E11" s="210"/>
    </row>
    <row r="12" spans="1:5" ht="39" customHeight="1">
      <c r="A12" s="31" t="s">
        <v>179</v>
      </c>
      <c r="B12" s="21" t="s">
        <v>240</v>
      </c>
      <c r="C12" s="29" t="s">
        <v>207</v>
      </c>
      <c r="D12" s="26">
        <v>901008</v>
      </c>
      <c r="E12" s="210"/>
    </row>
    <row r="13" spans="1:5" ht="51">
      <c r="A13" s="31" t="s">
        <v>179</v>
      </c>
      <c r="B13" s="21" t="s">
        <v>220</v>
      </c>
      <c r="C13" s="29" t="s">
        <v>230</v>
      </c>
      <c r="D13" s="26">
        <v>6997601.54</v>
      </c>
      <c r="E13" s="210"/>
    </row>
    <row r="14" spans="1:5" ht="12.75">
      <c r="A14" s="31" t="s">
        <v>179</v>
      </c>
      <c r="B14" s="21" t="s">
        <v>226</v>
      </c>
      <c r="C14" s="29" t="s">
        <v>414</v>
      </c>
      <c r="D14" s="26">
        <v>114704.44</v>
      </c>
      <c r="E14" s="210"/>
    </row>
    <row r="15" spans="1:5" ht="12.75">
      <c r="A15" s="31" t="s">
        <v>179</v>
      </c>
      <c r="B15" s="21" t="s">
        <v>222</v>
      </c>
      <c r="C15" s="29" t="s">
        <v>195</v>
      </c>
      <c r="D15" s="26">
        <v>47000</v>
      </c>
      <c r="E15" s="210"/>
    </row>
    <row r="16" spans="1:5" ht="12.75">
      <c r="A16" s="31" t="s">
        <v>179</v>
      </c>
      <c r="B16" s="21" t="s">
        <v>280</v>
      </c>
      <c r="C16" s="29" t="s">
        <v>191</v>
      </c>
      <c r="D16" s="26">
        <v>2838991.92</v>
      </c>
      <c r="E16" s="210"/>
    </row>
    <row r="17" spans="1:5" ht="17.25" customHeight="1">
      <c r="A17" s="30" t="s">
        <v>177</v>
      </c>
      <c r="B17" s="20" t="s">
        <v>178</v>
      </c>
      <c r="C17" s="211" t="s">
        <v>206</v>
      </c>
      <c r="D17" s="28">
        <f>D18</f>
        <v>425622</v>
      </c>
      <c r="E17" s="210"/>
    </row>
    <row r="18" spans="1:5" ht="12.75">
      <c r="A18" s="31" t="s">
        <v>177</v>
      </c>
      <c r="B18" s="21" t="s">
        <v>180</v>
      </c>
      <c r="C18" s="29" t="s">
        <v>238</v>
      </c>
      <c r="D18" s="26">
        <v>425622</v>
      </c>
      <c r="E18" s="210"/>
    </row>
    <row r="19" spans="1:5" s="16" customFormat="1" ht="25.5" hidden="1">
      <c r="A19" s="30" t="s">
        <v>180</v>
      </c>
      <c r="B19" s="20" t="s">
        <v>178</v>
      </c>
      <c r="C19" s="211" t="s">
        <v>241</v>
      </c>
      <c r="D19" s="28">
        <f>D20</f>
        <v>0</v>
      </c>
      <c r="E19" s="212"/>
    </row>
    <row r="20" spans="1:5" ht="38.25" hidden="1">
      <c r="A20" s="31" t="s">
        <v>180</v>
      </c>
      <c r="B20" s="21" t="s">
        <v>221</v>
      </c>
      <c r="C20" s="29" t="s">
        <v>677</v>
      </c>
      <c r="D20" s="26">
        <v>0</v>
      </c>
      <c r="E20" s="210"/>
    </row>
    <row r="21" spans="1:5" ht="17.25" customHeight="1">
      <c r="A21" s="30" t="s">
        <v>220</v>
      </c>
      <c r="B21" s="20" t="s">
        <v>178</v>
      </c>
      <c r="C21" s="211" t="s">
        <v>243</v>
      </c>
      <c r="D21" s="28">
        <f>D22+D23</f>
        <v>3292320</v>
      </c>
      <c r="E21" s="210"/>
    </row>
    <row r="22" spans="1:5" ht="12.75" customHeight="1">
      <c r="A22" s="31" t="s">
        <v>220</v>
      </c>
      <c r="B22" s="21" t="s">
        <v>221</v>
      </c>
      <c r="C22" s="213" t="s">
        <v>684</v>
      </c>
      <c r="D22" s="26">
        <v>3116520</v>
      </c>
      <c r="E22" s="210"/>
    </row>
    <row r="23" spans="1:5" ht="12.75">
      <c r="A23" s="31" t="s">
        <v>220</v>
      </c>
      <c r="B23" s="21" t="s">
        <v>122</v>
      </c>
      <c r="C23" s="29" t="s">
        <v>210</v>
      </c>
      <c r="D23" s="26">
        <v>175800</v>
      </c>
      <c r="E23" s="210"/>
    </row>
    <row r="24" spans="1:5" ht="17.25" customHeight="1">
      <c r="A24" s="30" t="s">
        <v>198</v>
      </c>
      <c r="B24" s="20" t="s">
        <v>178</v>
      </c>
      <c r="C24" s="211" t="s">
        <v>187</v>
      </c>
      <c r="D24" s="28">
        <f>SUM(D25:D27)</f>
        <v>40895811</v>
      </c>
      <c r="E24" s="210"/>
    </row>
    <row r="25" spans="1:5" ht="12.75">
      <c r="A25" s="31" t="s">
        <v>198</v>
      </c>
      <c r="B25" s="21" t="s">
        <v>179</v>
      </c>
      <c r="C25" s="29" t="s">
        <v>188</v>
      </c>
      <c r="D25" s="26">
        <v>509879.47</v>
      </c>
      <c r="E25" s="210"/>
    </row>
    <row r="26" spans="1:5" ht="12.75">
      <c r="A26" s="31" t="s">
        <v>198</v>
      </c>
      <c r="B26" s="21" t="s">
        <v>177</v>
      </c>
      <c r="C26" s="29" t="s">
        <v>189</v>
      </c>
      <c r="D26" s="26">
        <v>23876970.08</v>
      </c>
      <c r="E26" s="210"/>
    </row>
    <row r="27" spans="1:5" ht="12.75">
      <c r="A27" s="31" t="s">
        <v>198</v>
      </c>
      <c r="B27" s="21" t="s">
        <v>180</v>
      </c>
      <c r="C27" s="29" t="s">
        <v>193</v>
      </c>
      <c r="D27" s="26">
        <v>16508961.45</v>
      </c>
      <c r="E27" s="210"/>
    </row>
    <row r="28" spans="1:5" ht="17.25" customHeight="1">
      <c r="A28" s="30" t="s">
        <v>181</v>
      </c>
      <c r="B28" s="20" t="s">
        <v>178</v>
      </c>
      <c r="C28" s="211" t="s">
        <v>94</v>
      </c>
      <c r="D28" s="28">
        <f>D29</f>
        <v>50000</v>
      </c>
      <c r="E28" s="210"/>
    </row>
    <row r="29" spans="1:5" ht="25.5">
      <c r="A29" s="31" t="s">
        <v>181</v>
      </c>
      <c r="B29" s="21" t="s">
        <v>180</v>
      </c>
      <c r="C29" s="29" t="s">
        <v>95</v>
      </c>
      <c r="D29" s="26">
        <v>50000</v>
      </c>
      <c r="E29" s="210"/>
    </row>
    <row r="30" spans="1:5" ht="18.75" customHeight="1">
      <c r="A30" s="30" t="s">
        <v>226</v>
      </c>
      <c r="B30" s="20" t="s">
        <v>178</v>
      </c>
      <c r="C30" s="211" t="s">
        <v>205</v>
      </c>
      <c r="D30" s="28">
        <f>SUM(D31:D33)</f>
        <v>70000</v>
      </c>
      <c r="E30" s="210"/>
    </row>
    <row r="31" spans="1:5" ht="12.75" hidden="1">
      <c r="A31" s="31" t="s">
        <v>226</v>
      </c>
      <c r="B31" s="21" t="s">
        <v>177</v>
      </c>
      <c r="C31" s="29" t="s">
        <v>678</v>
      </c>
      <c r="D31" s="26">
        <v>0</v>
      </c>
      <c r="E31" s="210"/>
    </row>
    <row r="32" spans="1:5" ht="12.75" hidden="1">
      <c r="A32" s="31" t="s">
        <v>226</v>
      </c>
      <c r="B32" s="21" t="s">
        <v>198</v>
      </c>
      <c r="C32" s="29" t="s">
        <v>679</v>
      </c>
      <c r="D32" s="26">
        <v>0</v>
      </c>
      <c r="E32" s="210"/>
    </row>
    <row r="33" spans="1:5" ht="12.75">
      <c r="A33" s="31" t="s">
        <v>226</v>
      </c>
      <c r="B33" s="21" t="s">
        <v>226</v>
      </c>
      <c r="C33" s="29" t="s">
        <v>98</v>
      </c>
      <c r="D33" s="26">
        <v>70000</v>
      </c>
      <c r="E33" s="210"/>
    </row>
    <row r="34" spans="1:5" ht="25.5">
      <c r="A34" s="30" t="s">
        <v>182</v>
      </c>
      <c r="B34" s="20" t="s">
        <v>178</v>
      </c>
      <c r="C34" s="211" t="s">
        <v>194</v>
      </c>
      <c r="D34" s="28">
        <f>D35</f>
        <v>7655963.43</v>
      </c>
      <c r="E34" s="210"/>
    </row>
    <row r="35" spans="1:5" ht="12.75">
      <c r="A35" s="31" t="s">
        <v>182</v>
      </c>
      <c r="B35" s="21" t="s">
        <v>179</v>
      </c>
      <c r="C35" s="29" t="s">
        <v>680</v>
      </c>
      <c r="D35" s="26">
        <v>7655963.43</v>
      </c>
      <c r="E35" s="210"/>
    </row>
    <row r="36" spans="1:5" ht="18.75" customHeight="1">
      <c r="A36" s="30" t="s">
        <v>197</v>
      </c>
      <c r="B36" s="20" t="s">
        <v>178</v>
      </c>
      <c r="C36" s="211" t="s">
        <v>104</v>
      </c>
      <c r="D36" s="28">
        <f>D37</f>
        <v>882535.31</v>
      </c>
      <c r="E36" s="210"/>
    </row>
    <row r="37" spans="1:4" ht="12.75">
      <c r="A37" s="31" t="s">
        <v>197</v>
      </c>
      <c r="B37" s="21" t="s">
        <v>180</v>
      </c>
      <c r="C37" s="29" t="s">
        <v>105</v>
      </c>
      <c r="D37" s="26">
        <v>882535.31</v>
      </c>
    </row>
    <row r="38" spans="1:5" ht="17.25" customHeight="1">
      <c r="A38" s="30" t="s">
        <v>222</v>
      </c>
      <c r="B38" s="20" t="s">
        <v>178</v>
      </c>
      <c r="C38" s="211" t="s">
        <v>101</v>
      </c>
      <c r="D38" s="75">
        <f>D39</f>
        <v>8719523.82</v>
      </c>
      <c r="E38" s="210"/>
    </row>
    <row r="39" spans="1:5" ht="12.75">
      <c r="A39" s="31" t="s">
        <v>222</v>
      </c>
      <c r="B39" s="21" t="s">
        <v>179</v>
      </c>
      <c r="C39" s="29" t="s">
        <v>681</v>
      </c>
      <c r="D39" s="76">
        <v>8719523.82</v>
      </c>
      <c r="E39" s="210"/>
    </row>
    <row r="40" spans="1:5" ht="17.25" customHeight="1">
      <c r="A40" s="30" t="s">
        <v>122</v>
      </c>
      <c r="B40" s="20" t="s">
        <v>178</v>
      </c>
      <c r="C40" s="211" t="s">
        <v>363</v>
      </c>
      <c r="D40" s="75">
        <f>D41</f>
        <v>2548734.91</v>
      </c>
      <c r="E40" s="210"/>
    </row>
    <row r="41" spans="1:5" ht="12.75">
      <c r="A41" s="31" t="s">
        <v>122</v>
      </c>
      <c r="B41" s="21" t="s">
        <v>177</v>
      </c>
      <c r="C41" s="29" t="s">
        <v>682</v>
      </c>
      <c r="D41" s="76">
        <v>2548734.91</v>
      </c>
      <c r="E41" s="210"/>
    </row>
    <row r="42" spans="1:5" ht="18" customHeight="1" hidden="1">
      <c r="A42" s="30" t="s">
        <v>280</v>
      </c>
      <c r="B42" s="20" t="s">
        <v>178</v>
      </c>
      <c r="C42" s="211" t="s">
        <v>232</v>
      </c>
      <c r="D42" s="28">
        <f>D43</f>
        <v>0</v>
      </c>
      <c r="E42" s="210"/>
    </row>
    <row r="43" spans="1:5" ht="25.5" hidden="1">
      <c r="A43" s="31" t="s">
        <v>280</v>
      </c>
      <c r="B43" s="21" t="s">
        <v>179</v>
      </c>
      <c r="C43" s="29" t="s">
        <v>683</v>
      </c>
      <c r="D43" s="26">
        <v>0</v>
      </c>
      <c r="E43" s="210"/>
    </row>
  </sheetData>
  <sheetProtection/>
  <mergeCells count="5">
    <mergeCell ref="A3:D3"/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251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.875" style="0" customWidth="1"/>
    <col min="2" max="3" width="2.125" style="3" customWidth="1"/>
    <col min="4" max="4" width="6.375" style="3" customWidth="1"/>
    <col min="5" max="5" width="3.375" style="3" customWidth="1"/>
    <col min="6" max="6" width="47.75390625" style="0" customWidth="1"/>
    <col min="7" max="7" width="12.125" style="0" customWidth="1"/>
    <col min="8" max="8" width="13.25390625" style="0" customWidth="1"/>
    <col min="9" max="9" width="12.125" style="0" customWidth="1"/>
  </cols>
  <sheetData>
    <row r="1" spans="1:14" s="1" customFormat="1" ht="15" customHeight="1">
      <c r="A1" s="65" t="s">
        <v>687</v>
      </c>
      <c r="B1" s="65"/>
      <c r="C1" s="65"/>
      <c r="D1" s="66"/>
      <c r="E1" s="66"/>
      <c r="F1" s="66"/>
      <c r="G1" s="65"/>
      <c r="H1" s="67"/>
      <c r="I1" s="65"/>
      <c r="J1" s="65"/>
      <c r="K1" s="65"/>
      <c r="L1" s="66"/>
      <c r="M1" s="66"/>
      <c r="N1" s="66"/>
    </row>
    <row r="2" spans="1:17" ht="1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6" ht="12.75" customHeight="1">
      <c r="A3" s="247" t="s">
        <v>15</v>
      </c>
      <c r="B3" s="247"/>
      <c r="C3" s="247"/>
      <c r="D3" s="247"/>
      <c r="E3" s="247"/>
      <c r="F3" s="247"/>
      <c r="G3" s="247"/>
      <c r="H3" s="247"/>
      <c r="I3" s="247"/>
      <c r="J3" s="69"/>
      <c r="K3" s="69"/>
      <c r="L3" s="69"/>
      <c r="M3" s="69"/>
      <c r="N3" s="69"/>
      <c r="O3" s="69"/>
      <c r="P3" s="69"/>
    </row>
    <row r="4" spans="1:16" ht="12.75" customHeight="1">
      <c r="A4" s="247" t="s">
        <v>16</v>
      </c>
      <c r="B4" s="247"/>
      <c r="C4" s="247"/>
      <c r="D4" s="247"/>
      <c r="E4" s="247"/>
      <c r="F4" s="247"/>
      <c r="G4" s="247"/>
      <c r="H4" s="247"/>
      <c r="I4" s="247"/>
      <c r="J4" s="69"/>
      <c r="K4" s="69"/>
      <c r="L4" s="69"/>
      <c r="M4" s="69"/>
      <c r="N4" s="69"/>
      <c r="O4" s="69"/>
      <c r="P4" s="69"/>
    </row>
    <row r="5" spans="1:16" ht="12.75" customHeight="1">
      <c r="A5" s="247" t="s">
        <v>17</v>
      </c>
      <c r="B5" s="247"/>
      <c r="C5" s="247"/>
      <c r="D5" s="247"/>
      <c r="E5" s="247"/>
      <c r="F5" s="247"/>
      <c r="G5" s="247"/>
      <c r="H5" s="247"/>
      <c r="I5" s="247"/>
      <c r="J5" s="69"/>
      <c r="K5" s="69"/>
      <c r="L5" s="69"/>
      <c r="M5" s="69"/>
      <c r="N5" s="69"/>
      <c r="O5" s="69"/>
      <c r="P5" s="69"/>
    </row>
    <row r="6" spans="1:17" s="4" customFormat="1" ht="15.75" customHeight="1">
      <c r="A6" s="1"/>
      <c r="B6" s="8"/>
      <c r="C6" s="8"/>
      <c r="D6" s="8"/>
      <c r="E6" s="8"/>
      <c r="F6" s="1"/>
      <c r="G6" s="34"/>
      <c r="H6"/>
      <c r="I6"/>
      <c r="J6"/>
      <c r="K6"/>
      <c r="L6"/>
      <c r="M6"/>
      <c r="N6"/>
      <c r="O6"/>
      <c r="P6"/>
      <c r="Q6"/>
    </row>
    <row r="7" spans="1:9" s="4" customFormat="1" ht="4.5" customHeight="1">
      <c r="A7" s="251" t="s">
        <v>279</v>
      </c>
      <c r="B7" s="242" t="s">
        <v>113</v>
      </c>
      <c r="C7" s="242" t="s">
        <v>110</v>
      </c>
      <c r="D7" s="242" t="s">
        <v>111</v>
      </c>
      <c r="E7" s="242" t="s">
        <v>112</v>
      </c>
      <c r="F7" s="251" t="s">
        <v>227</v>
      </c>
      <c r="G7" s="252" t="s">
        <v>371</v>
      </c>
      <c r="H7" s="248" t="s">
        <v>458</v>
      </c>
      <c r="I7" s="248" t="s">
        <v>13</v>
      </c>
    </row>
    <row r="8" spans="1:17" s="7" customFormat="1" ht="7.5" customHeight="1">
      <c r="A8" s="251"/>
      <c r="B8" s="242"/>
      <c r="C8" s="242"/>
      <c r="D8" s="242"/>
      <c r="E8" s="242"/>
      <c r="F8" s="251"/>
      <c r="G8" s="252"/>
      <c r="H8" s="249"/>
      <c r="I8" s="249"/>
      <c r="J8" s="4"/>
      <c r="K8" s="4"/>
      <c r="L8" s="4"/>
      <c r="M8" s="4"/>
      <c r="N8" s="4"/>
      <c r="O8" s="4"/>
      <c r="P8" s="4"/>
      <c r="Q8" s="4"/>
    </row>
    <row r="9" spans="1:17" s="2" customFormat="1" ht="16.5" customHeight="1">
      <c r="A9" s="251"/>
      <c r="B9" s="242"/>
      <c r="C9" s="242"/>
      <c r="D9" s="242"/>
      <c r="E9" s="242"/>
      <c r="F9" s="251"/>
      <c r="G9" s="252"/>
      <c r="H9" s="250"/>
      <c r="I9" s="250"/>
      <c r="J9" s="7"/>
      <c r="K9" s="7"/>
      <c r="L9" s="7"/>
      <c r="M9" s="7"/>
      <c r="N9" s="7"/>
      <c r="O9" s="7"/>
      <c r="P9" s="7"/>
      <c r="Q9" s="7"/>
    </row>
    <row r="10" spans="1:17" s="16" customFormat="1" ht="14.25" customHeight="1">
      <c r="A10" s="72">
        <v>1</v>
      </c>
      <c r="B10" s="73" t="s">
        <v>184</v>
      </c>
      <c r="C10" s="73" t="s">
        <v>185</v>
      </c>
      <c r="D10" s="73" t="s">
        <v>186</v>
      </c>
      <c r="E10" s="73" t="s">
        <v>209</v>
      </c>
      <c r="F10" s="72">
        <v>6</v>
      </c>
      <c r="G10" s="95">
        <v>7</v>
      </c>
      <c r="H10" s="74">
        <v>8</v>
      </c>
      <c r="I10" s="96">
        <v>9</v>
      </c>
      <c r="J10" s="11"/>
      <c r="K10" s="11"/>
      <c r="L10" s="11"/>
      <c r="M10" s="11"/>
      <c r="N10" s="11"/>
      <c r="O10" s="11"/>
      <c r="P10" s="11"/>
      <c r="Q10" s="11"/>
    </row>
    <row r="11" spans="1:17" ht="16.5" customHeight="1">
      <c r="A11" s="17"/>
      <c r="B11" s="20" t="s">
        <v>229</v>
      </c>
      <c r="C11" s="20"/>
      <c r="D11" s="20"/>
      <c r="E11" s="20"/>
      <c r="F11" s="83" t="s">
        <v>183</v>
      </c>
      <c r="G11" s="28">
        <f>G12+G15+G27+G30+G20</f>
        <v>11247957.809999999</v>
      </c>
      <c r="H11" s="28">
        <f>H12+H15+H27+H30+H20</f>
        <v>-348651.91</v>
      </c>
      <c r="I11" s="75">
        <f>H11+G11</f>
        <v>10899305.899999999</v>
      </c>
      <c r="J11" s="9"/>
      <c r="K11" s="9"/>
      <c r="L11" s="9"/>
      <c r="M11" s="9"/>
      <c r="N11" s="9"/>
      <c r="O11" s="9"/>
      <c r="P11" s="9"/>
      <c r="Q11" s="9"/>
    </row>
    <row r="12" spans="1:9" ht="49.5" customHeight="1">
      <c r="A12" s="18"/>
      <c r="B12" s="21" t="s">
        <v>114</v>
      </c>
      <c r="C12" s="21" t="s">
        <v>180</v>
      </c>
      <c r="D12" s="21"/>
      <c r="E12" s="21"/>
      <c r="F12" s="84" t="s">
        <v>207</v>
      </c>
      <c r="G12" s="104">
        <f>G13</f>
        <v>962400</v>
      </c>
      <c r="H12" s="104">
        <f>H13</f>
        <v>-61392</v>
      </c>
      <c r="I12" s="76">
        <f>H12+G12</f>
        <v>901008</v>
      </c>
    </row>
    <row r="13" spans="1:9" ht="25.5">
      <c r="A13" s="18"/>
      <c r="B13" s="21" t="s">
        <v>229</v>
      </c>
      <c r="C13" s="21" t="s">
        <v>180</v>
      </c>
      <c r="D13" s="21" t="s">
        <v>115</v>
      </c>
      <c r="E13" s="21"/>
      <c r="F13" s="85" t="s">
        <v>208</v>
      </c>
      <c r="G13" s="104">
        <f>G14</f>
        <v>962400</v>
      </c>
      <c r="H13" s="104">
        <f>H14</f>
        <v>-61392</v>
      </c>
      <c r="I13" s="76">
        <f aca="true" t="shared" si="0" ref="I13:I90">H13+G13</f>
        <v>901008</v>
      </c>
    </row>
    <row r="14" spans="1:9" ht="25.5">
      <c r="A14" s="18" t="s">
        <v>218</v>
      </c>
      <c r="B14" s="21" t="s">
        <v>117</v>
      </c>
      <c r="C14" s="21" t="s">
        <v>180</v>
      </c>
      <c r="D14" s="21" t="s">
        <v>115</v>
      </c>
      <c r="E14" s="21" t="s">
        <v>43</v>
      </c>
      <c r="F14" s="86" t="s">
        <v>199</v>
      </c>
      <c r="G14" s="104">
        <v>962400</v>
      </c>
      <c r="H14" s="103">
        <v>-61392</v>
      </c>
      <c r="I14" s="76">
        <f t="shared" si="0"/>
        <v>901008</v>
      </c>
    </row>
    <row r="15" spans="1:9" ht="51">
      <c r="A15" s="18"/>
      <c r="B15" s="21" t="s">
        <v>118</v>
      </c>
      <c r="C15" s="21" t="s">
        <v>220</v>
      </c>
      <c r="D15" s="21"/>
      <c r="E15" s="21"/>
      <c r="F15" s="84" t="s">
        <v>230</v>
      </c>
      <c r="G15" s="104">
        <f>G18+G16</f>
        <v>7340800.93</v>
      </c>
      <c r="H15" s="104">
        <f>H18+H16</f>
        <v>-343199.39</v>
      </c>
      <c r="I15" s="76">
        <f t="shared" si="0"/>
        <v>6997601.54</v>
      </c>
    </row>
    <row r="16" spans="1:9" ht="12.75">
      <c r="A16" s="18"/>
      <c r="B16" s="21" t="s">
        <v>118</v>
      </c>
      <c r="C16" s="21" t="s">
        <v>220</v>
      </c>
      <c r="D16" s="21" t="s">
        <v>125</v>
      </c>
      <c r="E16" s="21"/>
      <c r="F16" s="85" t="s">
        <v>190</v>
      </c>
      <c r="G16" s="104">
        <f>G17</f>
        <v>6820216.93</v>
      </c>
      <c r="H16" s="104">
        <f>H17</f>
        <v>-410071.27</v>
      </c>
      <c r="I16" s="76">
        <f>H16+G16</f>
        <v>6410145.66</v>
      </c>
    </row>
    <row r="17" spans="1:9" ht="25.5">
      <c r="A17" s="18" t="s">
        <v>184</v>
      </c>
      <c r="B17" s="21" t="s">
        <v>229</v>
      </c>
      <c r="C17" s="21" t="s">
        <v>220</v>
      </c>
      <c r="D17" s="21" t="s">
        <v>125</v>
      </c>
      <c r="E17" s="21" t="s">
        <v>43</v>
      </c>
      <c r="F17" s="86" t="s">
        <v>199</v>
      </c>
      <c r="G17" s="104">
        <v>6820216.93</v>
      </c>
      <c r="H17" s="103">
        <v>-410071.27</v>
      </c>
      <c r="I17" s="76">
        <f>H17+G17</f>
        <v>6410145.66</v>
      </c>
    </row>
    <row r="18" spans="1:9" ht="38.25">
      <c r="A18" s="18"/>
      <c r="B18" s="21" t="s">
        <v>114</v>
      </c>
      <c r="C18" s="21" t="s">
        <v>220</v>
      </c>
      <c r="D18" s="21" t="s">
        <v>119</v>
      </c>
      <c r="E18" s="21"/>
      <c r="F18" s="85" t="s">
        <v>231</v>
      </c>
      <c r="G18" s="104">
        <f>G19</f>
        <v>520584</v>
      </c>
      <c r="H18" s="26">
        <f>H19</f>
        <v>66871.88</v>
      </c>
      <c r="I18" s="76">
        <f t="shared" si="0"/>
        <v>587455.88</v>
      </c>
    </row>
    <row r="19" spans="1:9" ht="25.5">
      <c r="A19" s="18" t="s">
        <v>185</v>
      </c>
      <c r="B19" s="21" t="s">
        <v>229</v>
      </c>
      <c r="C19" s="21" t="s">
        <v>220</v>
      </c>
      <c r="D19" s="21" t="s">
        <v>119</v>
      </c>
      <c r="E19" s="21" t="s">
        <v>43</v>
      </c>
      <c r="F19" s="86" t="s">
        <v>199</v>
      </c>
      <c r="G19" s="26">
        <v>520584</v>
      </c>
      <c r="H19" s="76">
        <v>66871.88</v>
      </c>
      <c r="I19" s="76">
        <f t="shared" si="0"/>
        <v>587455.88</v>
      </c>
    </row>
    <row r="20" spans="1:9" ht="25.5">
      <c r="A20" s="18"/>
      <c r="B20" s="21" t="s">
        <v>179</v>
      </c>
      <c r="C20" s="21" t="s">
        <v>226</v>
      </c>
      <c r="D20" s="21"/>
      <c r="E20" s="21"/>
      <c r="F20" s="86" t="s">
        <v>414</v>
      </c>
      <c r="G20" s="26">
        <f>G21</f>
        <v>114705</v>
      </c>
      <c r="H20" s="26">
        <f>H21</f>
        <v>-0.56</v>
      </c>
      <c r="I20" s="76">
        <f t="shared" si="0"/>
        <v>114704.44</v>
      </c>
    </row>
    <row r="21" spans="1:9" ht="12.75">
      <c r="A21" s="18"/>
      <c r="B21" s="21" t="s">
        <v>179</v>
      </c>
      <c r="C21" s="21" t="s">
        <v>226</v>
      </c>
      <c r="D21" s="21" t="s">
        <v>406</v>
      </c>
      <c r="E21" s="21"/>
      <c r="F21" s="85" t="s">
        <v>407</v>
      </c>
      <c r="G21" s="26">
        <f>G22</f>
        <v>114705</v>
      </c>
      <c r="H21" s="26">
        <f>H22</f>
        <v>-0.56</v>
      </c>
      <c r="I21" s="76">
        <f t="shared" si="0"/>
        <v>114704.44</v>
      </c>
    </row>
    <row r="22" spans="1:9" ht="12.75">
      <c r="A22" s="18" t="s">
        <v>186</v>
      </c>
      <c r="B22" s="21" t="s">
        <v>179</v>
      </c>
      <c r="C22" s="21" t="s">
        <v>226</v>
      </c>
      <c r="D22" s="21" t="s">
        <v>406</v>
      </c>
      <c r="E22" s="21" t="s">
        <v>219</v>
      </c>
      <c r="F22" s="86" t="s">
        <v>192</v>
      </c>
      <c r="G22" s="26">
        <v>114705</v>
      </c>
      <c r="H22" s="76">
        <v>-0.56</v>
      </c>
      <c r="I22" s="76">
        <f t="shared" si="0"/>
        <v>114704.44</v>
      </c>
    </row>
    <row r="23" spans="1:9" s="112" customFormat="1" ht="12.75" hidden="1">
      <c r="A23" s="110"/>
      <c r="B23" s="111" t="s">
        <v>179</v>
      </c>
      <c r="C23" s="111" t="s">
        <v>220</v>
      </c>
      <c r="D23" s="111" t="s">
        <v>364</v>
      </c>
      <c r="E23" s="111"/>
      <c r="F23" s="113" t="s">
        <v>338</v>
      </c>
      <c r="G23" s="104">
        <f>G24</f>
        <v>0</v>
      </c>
      <c r="H23" s="104">
        <f>H24</f>
        <v>0</v>
      </c>
      <c r="I23" s="103">
        <f t="shared" si="0"/>
        <v>0</v>
      </c>
    </row>
    <row r="24" spans="1:9" s="112" customFormat="1" ht="25.5" hidden="1">
      <c r="A24" s="110" t="s">
        <v>186</v>
      </c>
      <c r="B24" s="111" t="s">
        <v>179</v>
      </c>
      <c r="C24" s="111" t="s">
        <v>220</v>
      </c>
      <c r="D24" s="111" t="s">
        <v>364</v>
      </c>
      <c r="E24" s="111" t="s">
        <v>116</v>
      </c>
      <c r="F24" s="114" t="s">
        <v>199</v>
      </c>
      <c r="G24" s="104">
        <v>0</v>
      </c>
      <c r="H24" s="103"/>
      <c r="I24" s="103">
        <f t="shared" si="0"/>
        <v>0</v>
      </c>
    </row>
    <row r="25" spans="1:9" ht="51" customHeight="1" hidden="1">
      <c r="A25" s="25"/>
      <c r="B25" s="21" t="s">
        <v>121</v>
      </c>
      <c r="C25" s="21" t="s">
        <v>220</v>
      </c>
      <c r="D25" s="21" t="s">
        <v>127</v>
      </c>
      <c r="E25" s="21"/>
      <c r="F25" s="88" t="s">
        <v>236</v>
      </c>
      <c r="G25" s="104">
        <f>G26</f>
        <v>0</v>
      </c>
      <c r="H25" s="104">
        <f>H26</f>
        <v>0</v>
      </c>
      <c r="I25" s="76">
        <f aca="true" t="shared" si="1" ref="I25:I38">H25+G25</f>
        <v>0</v>
      </c>
    </row>
    <row r="26" spans="1:17" s="9" customFormat="1" ht="25.5" customHeight="1" hidden="1">
      <c r="A26" s="25" t="s">
        <v>209</v>
      </c>
      <c r="B26" s="21" t="s">
        <v>229</v>
      </c>
      <c r="C26" s="21" t="s">
        <v>220</v>
      </c>
      <c r="D26" s="21" t="s">
        <v>127</v>
      </c>
      <c r="E26" s="21" t="s">
        <v>225</v>
      </c>
      <c r="F26" s="89" t="s">
        <v>203</v>
      </c>
      <c r="G26" s="104"/>
      <c r="H26" s="103"/>
      <c r="I26" s="76">
        <f t="shared" si="1"/>
        <v>0</v>
      </c>
      <c r="J26"/>
      <c r="K26"/>
      <c r="L26"/>
      <c r="M26"/>
      <c r="N26"/>
      <c r="O26"/>
      <c r="P26"/>
      <c r="Q26"/>
    </row>
    <row r="27" spans="1:9" ht="12.75">
      <c r="A27" s="18"/>
      <c r="B27" s="21" t="s">
        <v>118</v>
      </c>
      <c r="C27" s="21" t="s">
        <v>222</v>
      </c>
      <c r="D27" s="21"/>
      <c r="E27" s="21"/>
      <c r="F27" s="84" t="s">
        <v>195</v>
      </c>
      <c r="G27" s="104">
        <f>G28</f>
        <v>150000</v>
      </c>
      <c r="H27" s="104">
        <f>H28</f>
        <v>-103000</v>
      </c>
      <c r="I27" s="76">
        <f t="shared" si="1"/>
        <v>47000</v>
      </c>
    </row>
    <row r="28" spans="1:9" ht="12.75">
      <c r="A28" s="18"/>
      <c r="B28" s="21" t="s">
        <v>118</v>
      </c>
      <c r="C28" s="21" t="s">
        <v>222</v>
      </c>
      <c r="D28" s="21" t="s">
        <v>123</v>
      </c>
      <c r="E28" s="21"/>
      <c r="F28" s="85" t="s">
        <v>234</v>
      </c>
      <c r="G28" s="104">
        <f>G29</f>
        <v>150000</v>
      </c>
      <c r="H28" s="104">
        <f>H29</f>
        <v>-103000</v>
      </c>
      <c r="I28" s="76">
        <f t="shared" si="1"/>
        <v>47000</v>
      </c>
    </row>
    <row r="29" spans="1:9" ht="12.75">
      <c r="A29" s="18" t="s">
        <v>209</v>
      </c>
      <c r="B29" s="21" t="s">
        <v>124</v>
      </c>
      <c r="C29" s="21" t="s">
        <v>222</v>
      </c>
      <c r="D29" s="21" t="s">
        <v>123</v>
      </c>
      <c r="E29" s="21" t="s">
        <v>219</v>
      </c>
      <c r="F29" s="86" t="s">
        <v>192</v>
      </c>
      <c r="G29" s="104">
        <v>150000</v>
      </c>
      <c r="H29" s="103">
        <v>-103000</v>
      </c>
      <c r="I29" s="76">
        <f t="shared" si="1"/>
        <v>47000</v>
      </c>
    </row>
    <row r="30" spans="1:9" ht="14.25" customHeight="1">
      <c r="A30" s="18"/>
      <c r="B30" s="21" t="s">
        <v>126</v>
      </c>
      <c r="C30" s="21" t="s">
        <v>280</v>
      </c>
      <c r="D30" s="21"/>
      <c r="E30" s="21"/>
      <c r="F30" s="84" t="s">
        <v>191</v>
      </c>
      <c r="G30" s="104">
        <f>G31+G37+G33+G35+G39</f>
        <v>2680051.8799999994</v>
      </c>
      <c r="H30" s="104">
        <f>H31+H37+H33+H35+H39</f>
        <v>158940.04</v>
      </c>
      <c r="I30" s="76">
        <f t="shared" si="1"/>
        <v>2838991.9199999995</v>
      </c>
    </row>
    <row r="31" spans="1:9" ht="25.5">
      <c r="A31" s="18"/>
      <c r="B31" s="21" t="s">
        <v>118</v>
      </c>
      <c r="C31" s="21" t="s">
        <v>280</v>
      </c>
      <c r="D31" s="21" t="s">
        <v>356</v>
      </c>
      <c r="E31" s="21"/>
      <c r="F31" s="85" t="s">
        <v>357</v>
      </c>
      <c r="G31" s="104">
        <f>G32</f>
        <v>962611.22</v>
      </c>
      <c r="H31" s="104">
        <f>H32</f>
        <v>0</v>
      </c>
      <c r="I31" s="76">
        <f t="shared" si="1"/>
        <v>962611.22</v>
      </c>
    </row>
    <row r="32" spans="1:9" ht="12.75">
      <c r="A32" s="18" t="s">
        <v>281</v>
      </c>
      <c r="B32" s="21" t="s">
        <v>229</v>
      </c>
      <c r="C32" s="21" t="s">
        <v>280</v>
      </c>
      <c r="D32" s="21" t="s">
        <v>356</v>
      </c>
      <c r="E32" s="21" t="s">
        <v>219</v>
      </c>
      <c r="F32" s="86" t="s">
        <v>192</v>
      </c>
      <c r="G32" s="26">
        <v>962611.22</v>
      </c>
      <c r="H32" s="76">
        <v>0</v>
      </c>
      <c r="I32" s="76">
        <f t="shared" si="1"/>
        <v>962611.22</v>
      </c>
    </row>
    <row r="33" spans="1:9" ht="12.75">
      <c r="A33" s="18"/>
      <c r="B33" s="21" t="s">
        <v>118</v>
      </c>
      <c r="C33" s="21" t="s">
        <v>280</v>
      </c>
      <c r="D33" s="21" t="s">
        <v>372</v>
      </c>
      <c r="E33" s="21"/>
      <c r="F33" s="85" t="s">
        <v>373</v>
      </c>
      <c r="G33" s="104">
        <f>G34</f>
        <v>160888.78</v>
      </c>
      <c r="H33" s="104">
        <f>H34</f>
        <v>-16835.01</v>
      </c>
      <c r="I33" s="76">
        <f>H33+G33</f>
        <v>144053.77</v>
      </c>
    </row>
    <row r="34" spans="1:9" ht="12.75">
      <c r="A34" s="18" t="s">
        <v>282</v>
      </c>
      <c r="B34" s="21" t="s">
        <v>229</v>
      </c>
      <c r="C34" s="21" t="s">
        <v>280</v>
      </c>
      <c r="D34" s="21" t="s">
        <v>372</v>
      </c>
      <c r="E34" s="21" t="s">
        <v>219</v>
      </c>
      <c r="F34" s="86" t="s">
        <v>192</v>
      </c>
      <c r="G34" s="26">
        <v>160888.78</v>
      </c>
      <c r="H34" s="76">
        <v>-16835.01</v>
      </c>
      <c r="I34" s="76">
        <f>H34+G34</f>
        <v>144053.77</v>
      </c>
    </row>
    <row r="35" spans="1:9" ht="12.75">
      <c r="A35" s="18"/>
      <c r="B35" s="21" t="s">
        <v>118</v>
      </c>
      <c r="C35" s="21" t="s">
        <v>280</v>
      </c>
      <c r="D35" s="21" t="s">
        <v>374</v>
      </c>
      <c r="E35" s="21"/>
      <c r="F35" s="85" t="s">
        <v>375</v>
      </c>
      <c r="G35" s="104">
        <f>G36</f>
        <v>96650</v>
      </c>
      <c r="H35" s="104">
        <f>H36</f>
        <v>80800</v>
      </c>
      <c r="I35" s="76">
        <f>H35+G35</f>
        <v>177450</v>
      </c>
    </row>
    <row r="36" spans="1:9" ht="12.75">
      <c r="A36" s="18" t="s">
        <v>283</v>
      </c>
      <c r="B36" s="21" t="s">
        <v>229</v>
      </c>
      <c r="C36" s="21" t="s">
        <v>280</v>
      </c>
      <c r="D36" s="21" t="s">
        <v>374</v>
      </c>
      <c r="E36" s="21" t="s">
        <v>219</v>
      </c>
      <c r="F36" s="86" t="s">
        <v>192</v>
      </c>
      <c r="G36" s="26">
        <v>96650</v>
      </c>
      <c r="H36" s="76">
        <v>80800</v>
      </c>
      <c r="I36" s="76">
        <f>H36+G36</f>
        <v>177450</v>
      </c>
    </row>
    <row r="37" spans="1:9" ht="14.25" customHeight="1">
      <c r="A37" s="19"/>
      <c r="B37" s="22" t="s">
        <v>124</v>
      </c>
      <c r="C37" s="22" t="s">
        <v>280</v>
      </c>
      <c r="D37" s="22" t="s">
        <v>330</v>
      </c>
      <c r="E37" s="22"/>
      <c r="F37" s="87" t="s">
        <v>235</v>
      </c>
      <c r="G37" s="26">
        <f>G38</f>
        <v>1298861.88</v>
      </c>
      <c r="H37" s="26">
        <f>H38</f>
        <v>109975.05</v>
      </c>
      <c r="I37" s="76">
        <f t="shared" si="1"/>
        <v>1408836.93</v>
      </c>
    </row>
    <row r="38" spans="1:9" ht="12.75">
      <c r="A38" s="32" t="s">
        <v>367</v>
      </c>
      <c r="B38" s="21" t="s">
        <v>229</v>
      </c>
      <c r="C38" s="21" t="s">
        <v>280</v>
      </c>
      <c r="D38" s="21" t="s">
        <v>330</v>
      </c>
      <c r="E38" s="21" t="s">
        <v>219</v>
      </c>
      <c r="F38" s="86" t="s">
        <v>192</v>
      </c>
      <c r="G38" s="26">
        <v>1298861.88</v>
      </c>
      <c r="H38" s="76">
        <v>109975.05</v>
      </c>
      <c r="I38" s="76">
        <f t="shared" si="1"/>
        <v>1408836.93</v>
      </c>
    </row>
    <row r="39" spans="1:9" ht="38.25" customHeight="1">
      <c r="A39" s="19"/>
      <c r="B39" s="22" t="s">
        <v>124</v>
      </c>
      <c r="C39" s="22" t="s">
        <v>280</v>
      </c>
      <c r="D39" s="22" t="s">
        <v>408</v>
      </c>
      <c r="E39" s="22"/>
      <c r="F39" s="87" t="s">
        <v>409</v>
      </c>
      <c r="G39" s="26">
        <f>G40</f>
        <v>161040</v>
      </c>
      <c r="H39" s="26">
        <f>H40</f>
        <v>-15000</v>
      </c>
      <c r="I39" s="76">
        <f>H39+G39</f>
        <v>146040</v>
      </c>
    </row>
    <row r="40" spans="1:9" ht="12.75">
      <c r="A40" s="32" t="s">
        <v>197</v>
      </c>
      <c r="B40" s="21" t="s">
        <v>229</v>
      </c>
      <c r="C40" s="21" t="s">
        <v>280</v>
      </c>
      <c r="D40" s="21" t="s">
        <v>408</v>
      </c>
      <c r="E40" s="21" t="s">
        <v>219</v>
      </c>
      <c r="F40" s="86" t="s">
        <v>192</v>
      </c>
      <c r="G40" s="26">
        <v>161040</v>
      </c>
      <c r="H40" s="76">
        <v>-15000</v>
      </c>
      <c r="I40" s="76">
        <f>H40+G40</f>
        <v>146040</v>
      </c>
    </row>
    <row r="41" spans="1:17" ht="12.75">
      <c r="A41" s="27"/>
      <c r="B41" s="20" t="s">
        <v>237</v>
      </c>
      <c r="C41" s="20"/>
      <c r="D41" s="20"/>
      <c r="E41" s="20"/>
      <c r="F41" s="90" t="s">
        <v>206</v>
      </c>
      <c r="G41" s="28">
        <f aca="true" t="shared" si="2" ref="G41:H43">G42</f>
        <v>412220</v>
      </c>
      <c r="H41" s="28">
        <f t="shared" si="2"/>
        <v>13402</v>
      </c>
      <c r="I41" s="75">
        <f t="shared" si="0"/>
        <v>425622</v>
      </c>
      <c r="J41" s="9"/>
      <c r="K41" s="9"/>
      <c r="L41" s="9"/>
      <c r="M41" s="9"/>
      <c r="N41" s="9"/>
      <c r="O41" s="9"/>
      <c r="P41" s="9"/>
      <c r="Q41" s="9"/>
    </row>
    <row r="42" spans="1:9" ht="12.75">
      <c r="A42" s="25"/>
      <c r="B42" s="21" t="s">
        <v>128</v>
      </c>
      <c r="C42" s="21" t="s">
        <v>180</v>
      </c>
      <c r="D42" s="21"/>
      <c r="E42" s="21"/>
      <c r="F42" s="91" t="s">
        <v>238</v>
      </c>
      <c r="G42" s="26">
        <f t="shared" si="2"/>
        <v>412220</v>
      </c>
      <c r="H42" s="26">
        <f t="shared" si="2"/>
        <v>13402</v>
      </c>
      <c r="I42" s="76">
        <f t="shared" si="0"/>
        <v>425622</v>
      </c>
    </row>
    <row r="43" spans="1:9" ht="36" customHeight="1">
      <c r="A43" s="25"/>
      <c r="B43" s="21" t="s">
        <v>130</v>
      </c>
      <c r="C43" s="21" t="s">
        <v>180</v>
      </c>
      <c r="D43" s="21" t="s">
        <v>129</v>
      </c>
      <c r="E43" s="21"/>
      <c r="F43" s="88" t="s">
        <v>239</v>
      </c>
      <c r="G43" s="26">
        <f t="shared" si="2"/>
        <v>412220</v>
      </c>
      <c r="H43" s="26">
        <f t="shared" si="2"/>
        <v>13402</v>
      </c>
      <c r="I43" s="76">
        <f t="shared" si="0"/>
        <v>425622</v>
      </c>
    </row>
    <row r="44" spans="1:9" ht="25.5">
      <c r="A44" s="25" t="s">
        <v>222</v>
      </c>
      <c r="B44" s="21" t="s">
        <v>131</v>
      </c>
      <c r="C44" s="21" t="s">
        <v>180</v>
      </c>
      <c r="D44" s="21" t="s">
        <v>129</v>
      </c>
      <c r="E44" s="21" t="s">
        <v>43</v>
      </c>
      <c r="F44" s="89" t="s">
        <v>199</v>
      </c>
      <c r="G44" s="26">
        <v>412220</v>
      </c>
      <c r="H44" s="76">
        <v>13402</v>
      </c>
      <c r="I44" s="76">
        <f t="shared" si="0"/>
        <v>425622</v>
      </c>
    </row>
    <row r="45" spans="1:9" ht="25.5">
      <c r="A45" s="27"/>
      <c r="B45" s="20" t="s">
        <v>240</v>
      </c>
      <c r="C45" s="20"/>
      <c r="D45" s="20"/>
      <c r="E45" s="20"/>
      <c r="F45" s="90" t="s">
        <v>241</v>
      </c>
      <c r="G45" s="28">
        <f>G46</f>
        <v>100000</v>
      </c>
      <c r="H45" s="28">
        <f>H46</f>
        <v>-100000</v>
      </c>
      <c r="I45" s="75">
        <f t="shared" si="0"/>
        <v>0</v>
      </c>
    </row>
    <row r="46" spans="1:9" ht="38.25">
      <c r="A46" s="25"/>
      <c r="B46" s="21" t="s">
        <v>240</v>
      </c>
      <c r="C46" s="21" t="s">
        <v>221</v>
      </c>
      <c r="D46" s="21"/>
      <c r="E46" s="21"/>
      <c r="F46" s="91" t="s">
        <v>376</v>
      </c>
      <c r="G46" s="26">
        <f>G49+G47</f>
        <v>100000</v>
      </c>
      <c r="H46" s="26">
        <f>H49+H47</f>
        <v>-100000</v>
      </c>
      <c r="I46" s="76">
        <f t="shared" si="0"/>
        <v>0</v>
      </c>
    </row>
    <row r="47" spans="1:17" s="4" customFormat="1" ht="36.75" customHeight="1">
      <c r="A47" s="25"/>
      <c r="B47" s="21" t="s">
        <v>180</v>
      </c>
      <c r="C47" s="21" t="s">
        <v>221</v>
      </c>
      <c r="D47" s="21" t="s">
        <v>310</v>
      </c>
      <c r="E47" s="21"/>
      <c r="F47" s="89" t="s">
        <v>311</v>
      </c>
      <c r="G47" s="26">
        <f>G48</f>
        <v>100000</v>
      </c>
      <c r="H47" s="26">
        <f>H48</f>
        <v>-100000</v>
      </c>
      <c r="I47" s="76">
        <f t="shared" si="0"/>
        <v>0</v>
      </c>
      <c r="J47"/>
      <c r="K47"/>
      <c r="L47"/>
      <c r="M47"/>
      <c r="N47"/>
      <c r="O47"/>
      <c r="P47"/>
      <c r="Q47"/>
    </row>
    <row r="48" spans="1:9" ht="12.75">
      <c r="A48" s="25" t="s">
        <v>122</v>
      </c>
      <c r="B48" s="21" t="s">
        <v>180</v>
      </c>
      <c r="C48" s="21" t="s">
        <v>221</v>
      </c>
      <c r="D48" s="21" t="s">
        <v>310</v>
      </c>
      <c r="E48" s="21" t="s">
        <v>219</v>
      </c>
      <c r="F48" s="86" t="s">
        <v>192</v>
      </c>
      <c r="G48" s="26">
        <v>100000</v>
      </c>
      <c r="H48" s="76">
        <v>-100000</v>
      </c>
      <c r="I48" s="76">
        <f t="shared" si="0"/>
        <v>0</v>
      </c>
    </row>
    <row r="49" spans="1:9" ht="38.25" hidden="1">
      <c r="A49" s="25"/>
      <c r="B49" s="21" t="s">
        <v>240</v>
      </c>
      <c r="C49" s="21" t="s">
        <v>221</v>
      </c>
      <c r="D49" s="21" t="s">
        <v>132</v>
      </c>
      <c r="E49" s="21"/>
      <c r="F49" s="88" t="s">
        <v>303</v>
      </c>
      <c r="G49" s="26">
        <f>G50</f>
        <v>0</v>
      </c>
      <c r="H49" s="26">
        <f>H50</f>
        <v>0</v>
      </c>
      <c r="I49" s="76">
        <f t="shared" si="0"/>
        <v>0</v>
      </c>
    </row>
    <row r="50" spans="1:17" s="9" customFormat="1" ht="25.5" hidden="1">
      <c r="A50" s="25" t="s">
        <v>223</v>
      </c>
      <c r="B50" s="21" t="s">
        <v>133</v>
      </c>
      <c r="C50" s="21" t="s">
        <v>221</v>
      </c>
      <c r="D50" s="21" t="s">
        <v>132</v>
      </c>
      <c r="E50" s="21" t="s">
        <v>116</v>
      </c>
      <c r="F50" s="89" t="s">
        <v>199</v>
      </c>
      <c r="G50" s="26"/>
      <c r="H50" s="76"/>
      <c r="I50" s="76">
        <f t="shared" si="0"/>
        <v>0</v>
      </c>
      <c r="J50"/>
      <c r="K50"/>
      <c r="L50"/>
      <c r="M50"/>
      <c r="N50"/>
      <c r="O50"/>
      <c r="P50"/>
      <c r="Q50"/>
    </row>
    <row r="51" spans="1:17" ht="12.75">
      <c r="A51" s="27"/>
      <c r="B51" s="20" t="s">
        <v>242</v>
      </c>
      <c r="C51" s="20"/>
      <c r="D51" s="20"/>
      <c r="E51" s="20"/>
      <c r="F51" s="90" t="s">
        <v>243</v>
      </c>
      <c r="G51" s="28">
        <f>G57+G52</f>
        <v>3041110</v>
      </c>
      <c r="H51" s="28">
        <f>H57+H52</f>
        <v>251210</v>
      </c>
      <c r="I51" s="75">
        <f t="shared" si="0"/>
        <v>3292320</v>
      </c>
      <c r="J51" s="9"/>
      <c r="K51" s="9"/>
      <c r="L51" s="9"/>
      <c r="M51" s="9"/>
      <c r="N51" s="9"/>
      <c r="O51" s="9"/>
      <c r="P51" s="9"/>
      <c r="Q51" s="9"/>
    </row>
    <row r="52" spans="1:9" ht="14.25" customHeight="1">
      <c r="A52" s="25"/>
      <c r="B52" s="21" t="s">
        <v>134</v>
      </c>
      <c r="C52" s="21" t="s">
        <v>221</v>
      </c>
      <c r="D52" s="21"/>
      <c r="E52" s="21"/>
      <c r="F52" s="91" t="s">
        <v>420</v>
      </c>
      <c r="G52" s="26">
        <f>G53+G55</f>
        <v>2741110</v>
      </c>
      <c r="H52" s="26">
        <f>H53+H55</f>
        <v>375410</v>
      </c>
      <c r="I52" s="76">
        <f>H52+G52</f>
        <v>3116520</v>
      </c>
    </row>
    <row r="53" spans="1:9" ht="51">
      <c r="A53" s="25"/>
      <c r="B53" s="21" t="s">
        <v>134</v>
      </c>
      <c r="C53" s="21" t="s">
        <v>221</v>
      </c>
      <c r="D53" s="21" t="s">
        <v>419</v>
      </c>
      <c r="E53" s="21"/>
      <c r="F53" s="88" t="s">
        <v>421</v>
      </c>
      <c r="G53" s="26">
        <f>G54</f>
        <v>2741110</v>
      </c>
      <c r="H53" s="26">
        <f>H54</f>
        <v>0</v>
      </c>
      <c r="I53" s="76">
        <f>H53+G53</f>
        <v>2741110</v>
      </c>
    </row>
    <row r="54" spans="1:17" s="9" customFormat="1" ht="12.75">
      <c r="A54" s="25" t="s">
        <v>280</v>
      </c>
      <c r="B54" s="21" t="s">
        <v>242</v>
      </c>
      <c r="C54" s="21" t="s">
        <v>221</v>
      </c>
      <c r="D54" s="21" t="s">
        <v>419</v>
      </c>
      <c r="E54" s="21" t="s">
        <v>219</v>
      </c>
      <c r="F54" s="86" t="s">
        <v>192</v>
      </c>
      <c r="G54" s="26">
        <v>2741110</v>
      </c>
      <c r="H54" s="76">
        <v>0</v>
      </c>
      <c r="I54" s="76">
        <f>H54+G54</f>
        <v>2741110</v>
      </c>
      <c r="J54"/>
      <c r="K54"/>
      <c r="L54"/>
      <c r="M54"/>
      <c r="N54"/>
      <c r="O54"/>
      <c r="P54"/>
      <c r="Q54"/>
    </row>
    <row r="55" spans="1:9" ht="63.75">
      <c r="A55" s="25"/>
      <c r="B55" s="21" t="s">
        <v>134</v>
      </c>
      <c r="C55" s="21" t="s">
        <v>221</v>
      </c>
      <c r="D55" s="21" t="s">
        <v>455</v>
      </c>
      <c r="E55" s="21"/>
      <c r="F55" s="88" t="s">
        <v>456</v>
      </c>
      <c r="G55" s="26">
        <f>G56</f>
        <v>0</v>
      </c>
      <c r="H55" s="26">
        <f>H56</f>
        <v>375410</v>
      </c>
      <c r="I55" s="76">
        <f>H55+G55</f>
        <v>375410</v>
      </c>
    </row>
    <row r="56" spans="1:17" s="9" customFormat="1" ht="12.75">
      <c r="A56" s="25" t="s">
        <v>223</v>
      </c>
      <c r="B56" s="21" t="s">
        <v>242</v>
      </c>
      <c r="C56" s="21" t="s">
        <v>221</v>
      </c>
      <c r="D56" s="21" t="s">
        <v>455</v>
      </c>
      <c r="E56" s="21" t="s">
        <v>219</v>
      </c>
      <c r="F56" s="86" t="s">
        <v>192</v>
      </c>
      <c r="G56" s="26">
        <v>0</v>
      </c>
      <c r="H56" s="76">
        <v>375410</v>
      </c>
      <c r="I56" s="76">
        <f>H56+G56</f>
        <v>375410</v>
      </c>
      <c r="J56"/>
      <c r="K56"/>
      <c r="L56"/>
      <c r="M56"/>
      <c r="N56"/>
      <c r="O56"/>
      <c r="P56"/>
      <c r="Q56"/>
    </row>
    <row r="57" spans="1:9" ht="14.25" customHeight="1">
      <c r="A57" s="25"/>
      <c r="B57" s="21" t="s">
        <v>134</v>
      </c>
      <c r="C57" s="21" t="s">
        <v>122</v>
      </c>
      <c r="D57" s="21"/>
      <c r="E57" s="21"/>
      <c r="F57" s="91" t="s">
        <v>210</v>
      </c>
      <c r="G57" s="26">
        <f>G58+G60</f>
        <v>300000</v>
      </c>
      <c r="H57" s="26">
        <f>H58+H60</f>
        <v>-124200</v>
      </c>
      <c r="I57" s="76">
        <f t="shared" si="0"/>
        <v>175800</v>
      </c>
    </row>
    <row r="58" spans="1:9" ht="25.5" hidden="1">
      <c r="A58" s="25"/>
      <c r="B58" s="21" t="s">
        <v>137</v>
      </c>
      <c r="C58" s="21" t="s">
        <v>122</v>
      </c>
      <c r="D58" s="21" t="s">
        <v>135</v>
      </c>
      <c r="E58" s="21"/>
      <c r="F58" s="88" t="s">
        <v>211</v>
      </c>
      <c r="G58" s="26">
        <f>G59</f>
        <v>0</v>
      </c>
      <c r="H58" s="77"/>
      <c r="I58" s="76">
        <f t="shared" si="0"/>
        <v>0</v>
      </c>
    </row>
    <row r="59" spans="1:9" ht="25.5" hidden="1">
      <c r="A59" s="25" t="s">
        <v>122</v>
      </c>
      <c r="B59" s="21" t="s">
        <v>242</v>
      </c>
      <c r="C59" s="21" t="s">
        <v>122</v>
      </c>
      <c r="D59" s="21" t="s">
        <v>135</v>
      </c>
      <c r="E59" s="21" t="s">
        <v>116</v>
      </c>
      <c r="F59" s="89" t="s">
        <v>304</v>
      </c>
      <c r="G59" s="26">
        <v>0</v>
      </c>
      <c r="H59" s="77"/>
      <c r="I59" s="76">
        <f t="shared" si="0"/>
        <v>0</v>
      </c>
    </row>
    <row r="60" spans="1:9" ht="25.5">
      <c r="A60" s="25"/>
      <c r="B60" s="21" t="s">
        <v>134</v>
      </c>
      <c r="C60" s="21" t="s">
        <v>122</v>
      </c>
      <c r="D60" s="21" t="s">
        <v>136</v>
      </c>
      <c r="E60" s="21"/>
      <c r="F60" s="88" t="s">
        <v>244</v>
      </c>
      <c r="G60" s="26">
        <f>G61</f>
        <v>300000</v>
      </c>
      <c r="H60" s="26">
        <f>H61</f>
        <v>-124200</v>
      </c>
      <c r="I60" s="76">
        <f t="shared" si="0"/>
        <v>175800</v>
      </c>
    </row>
    <row r="61" spans="1:17" s="9" customFormat="1" ht="12.75">
      <c r="A61" s="25" t="s">
        <v>284</v>
      </c>
      <c r="B61" s="21" t="s">
        <v>242</v>
      </c>
      <c r="C61" s="21" t="s">
        <v>122</v>
      </c>
      <c r="D61" s="21" t="s">
        <v>136</v>
      </c>
      <c r="E61" s="21" t="s">
        <v>219</v>
      </c>
      <c r="F61" s="86" t="s">
        <v>192</v>
      </c>
      <c r="G61" s="26">
        <v>300000</v>
      </c>
      <c r="H61" s="76">
        <v>-124200</v>
      </c>
      <c r="I61" s="76">
        <f t="shared" si="0"/>
        <v>175800</v>
      </c>
      <c r="J61"/>
      <c r="K61"/>
      <c r="L61"/>
      <c r="M61"/>
      <c r="N61"/>
      <c r="O61"/>
      <c r="P61"/>
      <c r="Q61"/>
    </row>
    <row r="62" spans="1:17" ht="12.75">
      <c r="A62" s="30"/>
      <c r="B62" s="20" t="s">
        <v>245</v>
      </c>
      <c r="C62" s="20"/>
      <c r="D62" s="20"/>
      <c r="E62" s="20"/>
      <c r="F62" s="90" t="s">
        <v>187</v>
      </c>
      <c r="G62" s="28">
        <f>G63+G88+G121</f>
        <v>34632723.82</v>
      </c>
      <c r="H62" s="28">
        <f>H63+H88+H121</f>
        <v>6263087.18</v>
      </c>
      <c r="I62" s="75">
        <f t="shared" si="0"/>
        <v>40895811</v>
      </c>
      <c r="J62" s="9"/>
      <c r="K62" s="9"/>
      <c r="L62" s="9"/>
      <c r="M62" s="9"/>
      <c r="N62" s="9"/>
      <c r="O62" s="9"/>
      <c r="P62" s="9"/>
      <c r="Q62" s="9"/>
    </row>
    <row r="63" spans="1:9" ht="12.75">
      <c r="A63" s="31"/>
      <c r="B63" s="21" t="s">
        <v>138</v>
      </c>
      <c r="C63" s="21" t="s">
        <v>179</v>
      </c>
      <c r="D63" s="21"/>
      <c r="E63" s="21"/>
      <c r="F63" s="91" t="s">
        <v>188</v>
      </c>
      <c r="G63" s="104">
        <f>G67+G76+G78+G70+G72+G80+G74+G86+G64</f>
        <v>750935.9299999999</v>
      </c>
      <c r="H63" s="104">
        <f>H67+H76+H78+H70+H72+H80+H74+H86+H64</f>
        <v>-241056.46</v>
      </c>
      <c r="I63" s="76">
        <f t="shared" si="0"/>
        <v>509879.47</v>
      </c>
    </row>
    <row r="64" spans="1:9" ht="25.5">
      <c r="A64" s="31"/>
      <c r="B64" s="21" t="s">
        <v>141</v>
      </c>
      <c r="C64" s="21" t="s">
        <v>179</v>
      </c>
      <c r="D64" s="21" t="s">
        <v>377</v>
      </c>
      <c r="E64" s="21"/>
      <c r="F64" s="88" t="s">
        <v>380</v>
      </c>
      <c r="G64" s="26">
        <f>G65</f>
        <v>509879.47</v>
      </c>
      <c r="H64" s="26">
        <f>H65</f>
        <v>0</v>
      </c>
      <c r="I64" s="76">
        <f t="shared" si="0"/>
        <v>509879.47</v>
      </c>
    </row>
    <row r="65" spans="1:9" ht="12.75">
      <c r="A65" s="31"/>
      <c r="B65" s="21" t="s">
        <v>141</v>
      </c>
      <c r="C65" s="21" t="s">
        <v>179</v>
      </c>
      <c r="D65" s="21" t="s">
        <v>377</v>
      </c>
      <c r="E65" s="21" t="s">
        <v>379</v>
      </c>
      <c r="F65" s="89" t="s">
        <v>381</v>
      </c>
      <c r="G65" s="26">
        <f>G66</f>
        <v>509879.47</v>
      </c>
      <c r="H65" s="26">
        <f>H66</f>
        <v>0</v>
      </c>
      <c r="I65" s="76">
        <f>H65+G65</f>
        <v>509879.47</v>
      </c>
    </row>
    <row r="66" spans="1:9" ht="38.25">
      <c r="A66" s="31" t="s">
        <v>285</v>
      </c>
      <c r="B66" s="21" t="s">
        <v>141</v>
      </c>
      <c r="C66" s="21" t="s">
        <v>179</v>
      </c>
      <c r="D66" s="21" t="s">
        <v>377</v>
      </c>
      <c r="E66" s="21" t="s">
        <v>378</v>
      </c>
      <c r="F66" s="89" t="s">
        <v>382</v>
      </c>
      <c r="G66" s="26">
        <v>509879.47</v>
      </c>
      <c r="H66" s="76">
        <v>0</v>
      </c>
      <c r="I66" s="76">
        <f t="shared" si="0"/>
        <v>509879.47</v>
      </c>
    </row>
    <row r="67" spans="1:9" ht="64.5" customHeight="1">
      <c r="A67" s="31"/>
      <c r="B67" s="21" t="s">
        <v>142</v>
      </c>
      <c r="C67" s="21" t="s">
        <v>179</v>
      </c>
      <c r="D67" s="21" t="s">
        <v>308</v>
      </c>
      <c r="E67" s="21"/>
      <c r="F67" s="88" t="s">
        <v>309</v>
      </c>
      <c r="G67" s="26">
        <f>G68</f>
        <v>241056.46</v>
      </c>
      <c r="H67" s="26">
        <f>H68</f>
        <v>-241056.46</v>
      </c>
      <c r="I67" s="76">
        <f t="shared" si="0"/>
        <v>0</v>
      </c>
    </row>
    <row r="68" spans="1:9" ht="12.75">
      <c r="A68" s="31"/>
      <c r="B68" s="21" t="s">
        <v>141</v>
      </c>
      <c r="C68" s="21" t="s">
        <v>179</v>
      </c>
      <c r="D68" s="21" t="s">
        <v>308</v>
      </c>
      <c r="E68" s="21" t="s">
        <v>379</v>
      </c>
      <c r="F68" s="89" t="s">
        <v>381</v>
      </c>
      <c r="G68" s="26">
        <f>G69</f>
        <v>241056.46</v>
      </c>
      <c r="H68" s="26">
        <f>H69</f>
        <v>-241056.46</v>
      </c>
      <c r="I68" s="76">
        <f t="shared" si="0"/>
        <v>0</v>
      </c>
    </row>
    <row r="69" spans="1:9" ht="38.25">
      <c r="A69" s="31" t="s">
        <v>224</v>
      </c>
      <c r="B69" s="21" t="s">
        <v>138</v>
      </c>
      <c r="C69" s="21" t="s">
        <v>179</v>
      </c>
      <c r="D69" s="21" t="s">
        <v>308</v>
      </c>
      <c r="E69" s="21" t="s">
        <v>378</v>
      </c>
      <c r="F69" s="89" t="s">
        <v>382</v>
      </c>
      <c r="G69" s="26">
        <v>241056.46</v>
      </c>
      <c r="H69" s="76">
        <v>-241056.46</v>
      </c>
      <c r="I69" s="76">
        <f t="shared" si="0"/>
        <v>0</v>
      </c>
    </row>
    <row r="70" spans="1:9" ht="38.25" hidden="1">
      <c r="A70" s="31"/>
      <c r="B70" s="21" t="s">
        <v>142</v>
      </c>
      <c r="C70" s="21" t="s">
        <v>179</v>
      </c>
      <c r="D70" s="21" t="s">
        <v>145</v>
      </c>
      <c r="E70" s="21"/>
      <c r="F70" s="88" t="s">
        <v>306</v>
      </c>
      <c r="G70" s="26">
        <f>G71</f>
        <v>0</v>
      </c>
      <c r="H70" s="26">
        <f>H71</f>
        <v>0</v>
      </c>
      <c r="I70" s="76">
        <f t="shared" si="0"/>
        <v>0</v>
      </c>
    </row>
    <row r="71" spans="1:9" ht="25.5" hidden="1">
      <c r="A71" s="31" t="s">
        <v>223</v>
      </c>
      <c r="B71" s="21" t="s">
        <v>138</v>
      </c>
      <c r="C71" s="21" t="s">
        <v>179</v>
      </c>
      <c r="D71" s="21" t="s">
        <v>145</v>
      </c>
      <c r="E71" s="21" t="s">
        <v>116</v>
      </c>
      <c r="F71" s="89" t="s">
        <v>199</v>
      </c>
      <c r="G71" s="26"/>
      <c r="H71" s="76"/>
      <c r="I71" s="76">
        <f t="shared" si="0"/>
        <v>0</v>
      </c>
    </row>
    <row r="72" spans="1:9" ht="63.75" hidden="1">
      <c r="A72" s="31"/>
      <c r="B72" s="21" t="s">
        <v>142</v>
      </c>
      <c r="C72" s="21" t="s">
        <v>179</v>
      </c>
      <c r="D72" s="21" t="s">
        <v>308</v>
      </c>
      <c r="E72" s="21"/>
      <c r="F72" s="88" t="s">
        <v>309</v>
      </c>
      <c r="G72" s="26">
        <f>G73</f>
        <v>0</v>
      </c>
      <c r="H72" s="26">
        <f>H73</f>
        <v>0</v>
      </c>
      <c r="I72" s="76">
        <f t="shared" si="0"/>
        <v>0</v>
      </c>
    </row>
    <row r="73" spans="1:9" ht="12.75" hidden="1">
      <c r="A73" s="31" t="s">
        <v>284</v>
      </c>
      <c r="B73" s="21" t="s">
        <v>138</v>
      </c>
      <c r="C73" s="21" t="s">
        <v>179</v>
      </c>
      <c r="D73" s="21" t="s">
        <v>308</v>
      </c>
      <c r="E73" s="21" t="s">
        <v>140</v>
      </c>
      <c r="F73" s="89" t="s">
        <v>200</v>
      </c>
      <c r="G73" s="26"/>
      <c r="H73" s="76"/>
      <c r="I73" s="76">
        <f t="shared" si="0"/>
        <v>0</v>
      </c>
    </row>
    <row r="74" spans="1:9" ht="38.25" customHeight="1" hidden="1">
      <c r="A74" s="31"/>
      <c r="B74" s="21" t="s">
        <v>198</v>
      </c>
      <c r="C74" s="21" t="s">
        <v>179</v>
      </c>
      <c r="D74" s="21" t="s">
        <v>336</v>
      </c>
      <c r="E74" s="21"/>
      <c r="F74" s="89" t="s">
        <v>337</v>
      </c>
      <c r="G74" s="26">
        <f>G75</f>
        <v>0</v>
      </c>
      <c r="H74" s="76">
        <f>H75</f>
        <v>0</v>
      </c>
      <c r="I74" s="76">
        <f t="shared" si="0"/>
        <v>0</v>
      </c>
    </row>
    <row r="75" spans="1:9" ht="25.5" hidden="1">
      <c r="A75" s="31" t="s">
        <v>224</v>
      </c>
      <c r="B75" s="21" t="s">
        <v>198</v>
      </c>
      <c r="C75" s="21" t="s">
        <v>179</v>
      </c>
      <c r="D75" s="21" t="s">
        <v>336</v>
      </c>
      <c r="E75" s="21" t="s">
        <v>116</v>
      </c>
      <c r="F75" s="89" t="s">
        <v>199</v>
      </c>
      <c r="G75" s="26"/>
      <c r="H75" s="76"/>
      <c r="I75" s="76">
        <f t="shared" si="0"/>
        <v>0</v>
      </c>
    </row>
    <row r="76" spans="1:9" ht="38.25" hidden="1">
      <c r="A76" s="31"/>
      <c r="B76" s="21" t="s">
        <v>138</v>
      </c>
      <c r="C76" s="21" t="s">
        <v>179</v>
      </c>
      <c r="D76" s="21" t="s">
        <v>139</v>
      </c>
      <c r="E76" s="21"/>
      <c r="F76" s="88" t="s">
        <v>246</v>
      </c>
      <c r="G76" s="26">
        <f>G77</f>
        <v>0</v>
      </c>
      <c r="H76" s="26">
        <f>H77</f>
        <v>0</v>
      </c>
      <c r="I76" s="103">
        <f t="shared" si="0"/>
        <v>0</v>
      </c>
    </row>
    <row r="77" spans="1:9" ht="12.75" hidden="1">
      <c r="A77" s="31" t="s">
        <v>224</v>
      </c>
      <c r="B77" s="21" t="s">
        <v>245</v>
      </c>
      <c r="C77" s="21" t="s">
        <v>179</v>
      </c>
      <c r="D77" s="21" t="s">
        <v>139</v>
      </c>
      <c r="E77" s="21" t="s">
        <v>140</v>
      </c>
      <c r="F77" s="89" t="s">
        <v>200</v>
      </c>
      <c r="G77" s="26">
        <v>0</v>
      </c>
      <c r="H77" s="76">
        <v>0</v>
      </c>
      <c r="I77" s="103">
        <f t="shared" si="0"/>
        <v>0</v>
      </c>
    </row>
    <row r="78" spans="1:9" ht="37.5" customHeight="1" hidden="1">
      <c r="A78" s="31"/>
      <c r="B78" s="21" t="s">
        <v>141</v>
      </c>
      <c r="C78" s="21" t="s">
        <v>179</v>
      </c>
      <c r="D78" s="21" t="s">
        <v>314</v>
      </c>
      <c r="E78" s="21"/>
      <c r="F78" s="88" t="s">
        <v>315</v>
      </c>
      <c r="G78" s="26">
        <f>G79</f>
        <v>0</v>
      </c>
      <c r="H78" s="26">
        <f>H79</f>
        <v>0</v>
      </c>
      <c r="I78" s="103">
        <f t="shared" si="0"/>
        <v>0</v>
      </c>
    </row>
    <row r="79" spans="1:9" ht="25.5" hidden="1">
      <c r="A79" s="31" t="s">
        <v>287</v>
      </c>
      <c r="B79" s="21" t="s">
        <v>143</v>
      </c>
      <c r="C79" s="21" t="s">
        <v>179</v>
      </c>
      <c r="D79" s="21" t="s">
        <v>314</v>
      </c>
      <c r="E79" s="21" t="s">
        <v>140</v>
      </c>
      <c r="F79" s="89" t="s">
        <v>312</v>
      </c>
      <c r="G79" s="26">
        <v>0</v>
      </c>
      <c r="H79" s="76">
        <v>0</v>
      </c>
      <c r="I79" s="103">
        <f t="shared" si="0"/>
        <v>0</v>
      </c>
    </row>
    <row r="80" spans="1:9" ht="12.75" customHeight="1" hidden="1">
      <c r="A80" s="31"/>
      <c r="B80" s="21" t="s">
        <v>141</v>
      </c>
      <c r="C80" s="21" t="s">
        <v>179</v>
      </c>
      <c r="D80" s="21" t="s">
        <v>327</v>
      </c>
      <c r="E80" s="21"/>
      <c r="F80" s="88" t="s">
        <v>328</v>
      </c>
      <c r="G80" s="26">
        <f>G81</f>
        <v>0</v>
      </c>
      <c r="H80" s="26">
        <f>H81</f>
        <v>0</v>
      </c>
      <c r="I80" s="103">
        <f>H80+G80</f>
        <v>0</v>
      </c>
    </row>
    <row r="81" spans="1:9" ht="25.5" hidden="1">
      <c r="A81" s="31" t="s">
        <v>286</v>
      </c>
      <c r="B81" s="21" t="s">
        <v>143</v>
      </c>
      <c r="C81" s="21" t="s">
        <v>179</v>
      </c>
      <c r="D81" s="21" t="s">
        <v>327</v>
      </c>
      <c r="E81" s="21" t="s">
        <v>116</v>
      </c>
      <c r="F81" s="89" t="s">
        <v>199</v>
      </c>
      <c r="G81" s="26"/>
      <c r="H81" s="76"/>
      <c r="I81" s="103">
        <f>H81+G81</f>
        <v>0</v>
      </c>
    </row>
    <row r="82" spans="1:9" ht="51" hidden="1">
      <c r="A82" s="31"/>
      <c r="B82" s="21" t="s">
        <v>141</v>
      </c>
      <c r="C82" s="21" t="s">
        <v>179</v>
      </c>
      <c r="D82" s="21" t="s">
        <v>144</v>
      </c>
      <c r="E82" s="21"/>
      <c r="F82" s="88" t="s">
        <v>87</v>
      </c>
      <c r="G82" s="26">
        <v>0</v>
      </c>
      <c r="H82" s="77"/>
      <c r="I82" s="76">
        <f t="shared" si="0"/>
        <v>0</v>
      </c>
    </row>
    <row r="83" spans="1:9" ht="25.5" hidden="1">
      <c r="A83" s="31" t="s">
        <v>286</v>
      </c>
      <c r="B83" s="21" t="s">
        <v>141</v>
      </c>
      <c r="C83" s="21" t="s">
        <v>179</v>
      </c>
      <c r="D83" s="21" t="s">
        <v>144</v>
      </c>
      <c r="E83" s="21" t="s">
        <v>116</v>
      </c>
      <c r="F83" s="89" t="s">
        <v>199</v>
      </c>
      <c r="G83" s="26">
        <v>0</v>
      </c>
      <c r="H83" s="77"/>
      <c r="I83" s="76">
        <f t="shared" si="0"/>
        <v>0</v>
      </c>
    </row>
    <row r="84" spans="1:9" ht="12.75" hidden="1">
      <c r="A84" s="31"/>
      <c r="B84" s="21" t="s">
        <v>146</v>
      </c>
      <c r="C84" s="21" t="s">
        <v>179</v>
      </c>
      <c r="D84" s="21" t="s">
        <v>145</v>
      </c>
      <c r="E84" s="21"/>
      <c r="F84" s="88" t="s">
        <v>88</v>
      </c>
      <c r="G84" s="26">
        <v>0</v>
      </c>
      <c r="H84" s="77"/>
      <c r="I84" s="76">
        <f t="shared" si="0"/>
        <v>0</v>
      </c>
    </row>
    <row r="85" spans="1:9" ht="25.5" hidden="1">
      <c r="A85" s="31" t="s">
        <v>287</v>
      </c>
      <c r="B85" s="21" t="s">
        <v>147</v>
      </c>
      <c r="C85" s="21" t="s">
        <v>179</v>
      </c>
      <c r="D85" s="21" t="s">
        <v>145</v>
      </c>
      <c r="E85" s="21" t="s">
        <v>116</v>
      </c>
      <c r="F85" s="89" t="s">
        <v>199</v>
      </c>
      <c r="G85" s="26">
        <v>0</v>
      </c>
      <c r="H85" s="77"/>
      <c r="I85" s="76">
        <f t="shared" si="0"/>
        <v>0</v>
      </c>
    </row>
    <row r="86" spans="1:9" ht="51" hidden="1">
      <c r="A86" s="31"/>
      <c r="B86" s="21" t="s">
        <v>198</v>
      </c>
      <c r="C86" s="21" t="s">
        <v>179</v>
      </c>
      <c r="D86" s="21" t="s">
        <v>343</v>
      </c>
      <c r="E86" s="21"/>
      <c r="F86" s="89" t="s">
        <v>344</v>
      </c>
      <c r="G86" s="26">
        <f>G87</f>
        <v>0</v>
      </c>
      <c r="H86" s="26">
        <f>H87</f>
        <v>0</v>
      </c>
      <c r="I86" s="76">
        <f t="shared" si="0"/>
        <v>0</v>
      </c>
    </row>
    <row r="87" spans="1:9" ht="25.5" hidden="1">
      <c r="A87" s="31" t="s">
        <v>287</v>
      </c>
      <c r="B87" s="21" t="s">
        <v>198</v>
      </c>
      <c r="C87" s="21" t="s">
        <v>179</v>
      </c>
      <c r="D87" s="21" t="s">
        <v>343</v>
      </c>
      <c r="E87" s="21" t="s">
        <v>116</v>
      </c>
      <c r="F87" s="89" t="s">
        <v>199</v>
      </c>
      <c r="G87" s="26"/>
      <c r="H87" s="76"/>
      <c r="I87" s="76">
        <f t="shared" si="0"/>
        <v>0</v>
      </c>
    </row>
    <row r="88" spans="1:9" ht="12.75">
      <c r="A88" s="31"/>
      <c r="B88" s="21" t="s">
        <v>138</v>
      </c>
      <c r="C88" s="21" t="s">
        <v>177</v>
      </c>
      <c r="D88" s="21"/>
      <c r="E88" s="21"/>
      <c r="F88" s="91" t="s">
        <v>189</v>
      </c>
      <c r="G88" s="104">
        <f>G89+G91+G93+G119+G96+G113+G98+G116+G102+G106+G108+G110</f>
        <v>20292620.35</v>
      </c>
      <c r="H88" s="132">
        <f>H102+H106+H108+H110+H113+H116</f>
        <v>3584349.73</v>
      </c>
      <c r="I88" s="76">
        <f t="shared" si="0"/>
        <v>23876970.080000002</v>
      </c>
    </row>
    <row r="89" spans="1:9" ht="51" hidden="1">
      <c r="A89" s="31"/>
      <c r="B89" s="21" t="s">
        <v>138</v>
      </c>
      <c r="C89" s="21" t="s">
        <v>177</v>
      </c>
      <c r="D89" s="21" t="s">
        <v>148</v>
      </c>
      <c r="E89" s="21"/>
      <c r="F89" s="88" t="s">
        <v>201</v>
      </c>
      <c r="G89" s="26">
        <f>G90</f>
        <v>0</v>
      </c>
      <c r="H89" s="76">
        <f>H90</f>
        <v>0</v>
      </c>
      <c r="I89" s="76">
        <f t="shared" si="0"/>
        <v>0</v>
      </c>
    </row>
    <row r="90" spans="1:9" ht="12.75" hidden="1">
      <c r="A90" s="31" t="s">
        <v>288</v>
      </c>
      <c r="B90" s="21" t="s">
        <v>142</v>
      </c>
      <c r="C90" s="21" t="s">
        <v>177</v>
      </c>
      <c r="D90" s="21" t="s">
        <v>148</v>
      </c>
      <c r="E90" s="21" t="s">
        <v>140</v>
      </c>
      <c r="F90" s="89" t="s">
        <v>200</v>
      </c>
      <c r="G90" s="26">
        <v>0</v>
      </c>
      <c r="H90" s="76"/>
      <c r="I90" s="76">
        <f t="shared" si="0"/>
        <v>0</v>
      </c>
    </row>
    <row r="91" spans="1:9" ht="51" hidden="1">
      <c r="A91" s="31"/>
      <c r="B91" s="21" t="s">
        <v>138</v>
      </c>
      <c r="C91" s="21" t="s">
        <v>177</v>
      </c>
      <c r="D91" s="21" t="s">
        <v>149</v>
      </c>
      <c r="E91" s="21"/>
      <c r="F91" s="88" t="s">
        <v>202</v>
      </c>
      <c r="G91" s="26">
        <f>G92</f>
        <v>0</v>
      </c>
      <c r="H91" s="77"/>
      <c r="I91" s="76">
        <f aca="true" t="shared" si="3" ref="I91:I171">H91+G91</f>
        <v>0</v>
      </c>
    </row>
    <row r="92" spans="1:9" ht="12.75" hidden="1">
      <c r="A92" s="31" t="s">
        <v>284</v>
      </c>
      <c r="B92" s="21" t="s">
        <v>245</v>
      </c>
      <c r="C92" s="21" t="s">
        <v>177</v>
      </c>
      <c r="D92" s="21" t="s">
        <v>149</v>
      </c>
      <c r="E92" s="21" t="s">
        <v>140</v>
      </c>
      <c r="F92" s="89" t="s">
        <v>200</v>
      </c>
      <c r="G92" s="26">
        <v>0</v>
      </c>
      <c r="H92" s="77"/>
      <c r="I92" s="76">
        <f t="shared" si="3"/>
        <v>0</v>
      </c>
    </row>
    <row r="93" spans="1:9" ht="12.75" hidden="1">
      <c r="A93" s="31"/>
      <c r="B93" s="21" t="s">
        <v>245</v>
      </c>
      <c r="C93" s="21" t="s">
        <v>177</v>
      </c>
      <c r="D93" s="21" t="s">
        <v>150</v>
      </c>
      <c r="E93" s="21"/>
      <c r="F93" s="88" t="s">
        <v>89</v>
      </c>
      <c r="G93" s="26">
        <f>SUM(G94:G95)</f>
        <v>0</v>
      </c>
      <c r="H93" s="26">
        <f>SUM(H94:H95)</f>
        <v>0</v>
      </c>
      <c r="I93" s="76">
        <f t="shared" si="3"/>
        <v>0</v>
      </c>
    </row>
    <row r="94" spans="1:9" ht="12.75" customHeight="1" hidden="1">
      <c r="A94" s="31" t="s">
        <v>285</v>
      </c>
      <c r="B94" s="21" t="s">
        <v>143</v>
      </c>
      <c r="C94" s="21" t="s">
        <v>177</v>
      </c>
      <c r="D94" s="21" t="s">
        <v>150</v>
      </c>
      <c r="E94" s="21" t="s">
        <v>140</v>
      </c>
      <c r="F94" s="89" t="s">
        <v>358</v>
      </c>
      <c r="G94" s="26"/>
      <c r="H94" s="76">
        <v>0</v>
      </c>
      <c r="I94" s="76">
        <f t="shared" si="3"/>
        <v>0</v>
      </c>
    </row>
    <row r="95" spans="1:9" ht="25.5" hidden="1">
      <c r="A95" s="31" t="s">
        <v>290</v>
      </c>
      <c r="B95" s="21" t="s">
        <v>245</v>
      </c>
      <c r="C95" s="21" t="s">
        <v>177</v>
      </c>
      <c r="D95" s="21" t="s">
        <v>150</v>
      </c>
      <c r="E95" s="21" t="s">
        <v>116</v>
      </c>
      <c r="F95" s="89" t="s">
        <v>329</v>
      </c>
      <c r="G95" s="26"/>
      <c r="H95" s="76"/>
      <c r="I95" s="76">
        <f t="shared" si="3"/>
        <v>0</v>
      </c>
    </row>
    <row r="96" spans="1:9" ht="12.75" hidden="1">
      <c r="A96" s="31"/>
      <c r="B96" s="21" t="s">
        <v>198</v>
      </c>
      <c r="C96" s="21" t="s">
        <v>177</v>
      </c>
      <c r="D96" s="21" t="s">
        <v>331</v>
      </c>
      <c r="E96" s="21"/>
      <c r="F96" s="94" t="s">
        <v>332</v>
      </c>
      <c r="G96" s="26">
        <f>G97</f>
        <v>0</v>
      </c>
      <c r="H96" s="76">
        <f>H97</f>
        <v>0</v>
      </c>
      <c r="I96" s="76">
        <f t="shared" si="3"/>
        <v>0</v>
      </c>
    </row>
    <row r="97" spans="1:9" ht="12.75" hidden="1">
      <c r="A97" s="31" t="s">
        <v>291</v>
      </c>
      <c r="B97" s="21" t="s">
        <v>198</v>
      </c>
      <c r="C97" s="21" t="s">
        <v>177</v>
      </c>
      <c r="D97" s="21" t="s">
        <v>331</v>
      </c>
      <c r="E97" s="21" t="s">
        <v>140</v>
      </c>
      <c r="F97" s="89" t="s">
        <v>200</v>
      </c>
      <c r="G97" s="26"/>
      <c r="H97" s="76"/>
      <c r="I97" s="76">
        <f t="shared" si="3"/>
        <v>0</v>
      </c>
    </row>
    <row r="98" spans="1:9" ht="12.75" hidden="1">
      <c r="A98" s="31"/>
      <c r="B98" s="21" t="s">
        <v>198</v>
      </c>
      <c r="C98" s="21" t="s">
        <v>177</v>
      </c>
      <c r="D98" s="21" t="s">
        <v>341</v>
      </c>
      <c r="E98" s="21"/>
      <c r="F98" s="89" t="s">
        <v>342</v>
      </c>
      <c r="G98" s="26">
        <f>G99</f>
        <v>0</v>
      </c>
      <c r="H98" s="26">
        <f>H99</f>
        <v>0</v>
      </c>
      <c r="I98" s="76">
        <f t="shared" si="3"/>
        <v>0</v>
      </c>
    </row>
    <row r="99" spans="1:9" ht="12.75" hidden="1">
      <c r="A99" s="31" t="s">
        <v>292</v>
      </c>
      <c r="B99" s="21" t="s">
        <v>198</v>
      </c>
      <c r="C99" s="21" t="s">
        <v>177</v>
      </c>
      <c r="D99" s="21" t="s">
        <v>341</v>
      </c>
      <c r="E99" s="21" t="s">
        <v>140</v>
      </c>
      <c r="F99" s="89" t="s">
        <v>200</v>
      </c>
      <c r="G99" s="26"/>
      <c r="H99" s="76"/>
      <c r="I99" s="103">
        <f t="shared" si="3"/>
        <v>0</v>
      </c>
    </row>
    <row r="100" spans="1:9" ht="25.5" hidden="1">
      <c r="A100" s="31"/>
      <c r="B100" s="21" t="s">
        <v>198</v>
      </c>
      <c r="C100" s="21" t="s">
        <v>177</v>
      </c>
      <c r="D100" s="21" t="s">
        <v>349</v>
      </c>
      <c r="E100" s="21"/>
      <c r="F100" s="89" t="s">
        <v>350</v>
      </c>
      <c r="G100" s="26">
        <f>G101</f>
        <v>0</v>
      </c>
      <c r="H100" s="26">
        <f>H101</f>
        <v>0</v>
      </c>
      <c r="I100" s="103">
        <f>H100+G100</f>
        <v>0</v>
      </c>
    </row>
    <row r="101" spans="1:9" ht="12.75" hidden="1">
      <c r="A101" s="31" t="s">
        <v>293</v>
      </c>
      <c r="B101" s="21" t="s">
        <v>198</v>
      </c>
      <c r="C101" s="21" t="s">
        <v>177</v>
      </c>
      <c r="D101" s="21" t="s">
        <v>349</v>
      </c>
      <c r="E101" s="21" t="s">
        <v>140</v>
      </c>
      <c r="F101" s="89" t="s">
        <v>200</v>
      </c>
      <c r="G101" s="26">
        <v>0</v>
      </c>
      <c r="H101" s="76"/>
      <c r="I101" s="103">
        <f>H101+G101</f>
        <v>0</v>
      </c>
    </row>
    <row r="102" spans="1:9" ht="12.75">
      <c r="A102" s="31"/>
      <c r="B102" s="21" t="s">
        <v>152</v>
      </c>
      <c r="C102" s="21" t="s">
        <v>177</v>
      </c>
      <c r="D102" s="21" t="s">
        <v>150</v>
      </c>
      <c r="E102" s="21"/>
      <c r="F102" s="88" t="s">
        <v>89</v>
      </c>
      <c r="G102" s="26">
        <f>G104+G103</f>
        <v>4804341.61</v>
      </c>
      <c r="H102" s="26">
        <f>H104+H103</f>
        <v>69303.76</v>
      </c>
      <c r="I102" s="76">
        <f t="shared" si="3"/>
        <v>4873645.37</v>
      </c>
    </row>
    <row r="103" spans="1:17" ht="12.75">
      <c r="A103" s="31" t="s">
        <v>286</v>
      </c>
      <c r="B103" s="21" t="s">
        <v>245</v>
      </c>
      <c r="C103" s="21" t="s">
        <v>177</v>
      </c>
      <c r="D103" s="21" t="s">
        <v>150</v>
      </c>
      <c r="E103" s="21" t="s">
        <v>219</v>
      </c>
      <c r="F103" s="89" t="s">
        <v>192</v>
      </c>
      <c r="G103" s="104">
        <v>648655.16</v>
      </c>
      <c r="H103" s="103">
        <v>69303.76</v>
      </c>
      <c r="I103" s="103">
        <f>H103+G103</f>
        <v>717958.92</v>
      </c>
      <c r="J103" s="9"/>
      <c r="K103" s="9"/>
      <c r="L103" s="9"/>
      <c r="M103" s="9"/>
      <c r="N103" s="9"/>
      <c r="O103" s="9"/>
      <c r="P103" s="9"/>
      <c r="Q103" s="9"/>
    </row>
    <row r="104" spans="1:9" ht="12.75">
      <c r="A104" s="31"/>
      <c r="B104" s="21" t="s">
        <v>198</v>
      </c>
      <c r="C104" s="21" t="s">
        <v>177</v>
      </c>
      <c r="D104" s="21" t="s">
        <v>150</v>
      </c>
      <c r="E104" s="21" t="s">
        <v>379</v>
      </c>
      <c r="F104" s="88" t="s">
        <v>381</v>
      </c>
      <c r="G104" s="26">
        <f>G105</f>
        <v>4155686.45</v>
      </c>
      <c r="H104" s="26">
        <f>H105</f>
        <v>0</v>
      </c>
      <c r="I104" s="76">
        <f t="shared" si="3"/>
        <v>4155686.45</v>
      </c>
    </row>
    <row r="105" spans="1:9" ht="38.25">
      <c r="A105" s="31" t="s">
        <v>287</v>
      </c>
      <c r="B105" s="21" t="s">
        <v>153</v>
      </c>
      <c r="C105" s="21" t="s">
        <v>177</v>
      </c>
      <c r="D105" s="21" t="s">
        <v>150</v>
      </c>
      <c r="E105" s="21" t="s">
        <v>378</v>
      </c>
      <c r="F105" s="89" t="s">
        <v>382</v>
      </c>
      <c r="G105" s="26">
        <v>4155686.45</v>
      </c>
      <c r="H105" s="76">
        <v>0</v>
      </c>
      <c r="I105" s="76">
        <f t="shared" si="3"/>
        <v>4155686.45</v>
      </c>
    </row>
    <row r="106" spans="1:9" ht="51">
      <c r="A106" s="31"/>
      <c r="B106" s="21" t="s">
        <v>198</v>
      </c>
      <c r="C106" s="21" t="s">
        <v>177</v>
      </c>
      <c r="D106" s="21" t="s">
        <v>410</v>
      </c>
      <c r="E106" s="21"/>
      <c r="F106" s="89" t="s">
        <v>411</v>
      </c>
      <c r="G106" s="26">
        <f>G107</f>
        <v>265346.47</v>
      </c>
      <c r="H106" s="26">
        <f>H107</f>
        <v>0</v>
      </c>
      <c r="I106" s="103">
        <f aca="true" t="shared" si="4" ref="I106:I112">H106+G106</f>
        <v>265346.47</v>
      </c>
    </row>
    <row r="107" spans="1:9" ht="12.75">
      <c r="A107" s="31" t="s">
        <v>288</v>
      </c>
      <c r="B107" s="21" t="s">
        <v>198</v>
      </c>
      <c r="C107" s="21" t="s">
        <v>177</v>
      </c>
      <c r="D107" s="21" t="s">
        <v>410</v>
      </c>
      <c r="E107" s="21" t="s">
        <v>219</v>
      </c>
      <c r="F107" s="89" t="s">
        <v>192</v>
      </c>
      <c r="G107" s="26">
        <v>265346.47</v>
      </c>
      <c r="H107" s="76">
        <v>0</v>
      </c>
      <c r="I107" s="103">
        <f t="shared" si="4"/>
        <v>265346.47</v>
      </c>
    </row>
    <row r="108" spans="1:9" ht="63.75">
      <c r="A108" s="31"/>
      <c r="B108" s="21" t="s">
        <v>198</v>
      </c>
      <c r="C108" s="21" t="s">
        <v>177</v>
      </c>
      <c r="D108" s="21" t="s">
        <v>433</v>
      </c>
      <c r="E108" s="21"/>
      <c r="F108" s="89" t="s">
        <v>434</v>
      </c>
      <c r="G108" s="26">
        <f>G109</f>
        <v>7902239.7</v>
      </c>
      <c r="H108" s="26">
        <f>H109</f>
        <v>0</v>
      </c>
      <c r="I108" s="103">
        <f t="shared" si="4"/>
        <v>7902239.7</v>
      </c>
    </row>
    <row r="109" spans="1:9" ht="12.75">
      <c r="A109" s="31" t="s">
        <v>289</v>
      </c>
      <c r="B109" s="21" t="s">
        <v>198</v>
      </c>
      <c r="C109" s="21" t="s">
        <v>177</v>
      </c>
      <c r="D109" s="21" t="s">
        <v>433</v>
      </c>
      <c r="E109" s="21" t="s">
        <v>219</v>
      </c>
      <c r="F109" s="89" t="s">
        <v>192</v>
      </c>
      <c r="G109" s="26">
        <v>7902239.7</v>
      </c>
      <c r="H109" s="76">
        <v>0</v>
      </c>
      <c r="I109" s="103">
        <f t="shared" si="4"/>
        <v>7902239.7</v>
      </c>
    </row>
    <row r="110" spans="1:9" ht="38.25">
      <c r="A110" s="31"/>
      <c r="B110" s="21" t="s">
        <v>198</v>
      </c>
      <c r="C110" s="21" t="s">
        <v>177</v>
      </c>
      <c r="D110" s="21" t="s">
        <v>435</v>
      </c>
      <c r="E110" s="21"/>
      <c r="F110" s="89" t="s">
        <v>436</v>
      </c>
      <c r="G110" s="26">
        <f>G111</f>
        <v>790223.97</v>
      </c>
      <c r="H110" s="26">
        <f>H111</f>
        <v>-484954.03</v>
      </c>
      <c r="I110" s="76">
        <f t="shared" si="4"/>
        <v>305269.93999999994</v>
      </c>
    </row>
    <row r="111" spans="1:9" ht="12.75">
      <c r="A111" s="31"/>
      <c r="B111" s="21" t="s">
        <v>141</v>
      </c>
      <c r="C111" s="21" t="s">
        <v>177</v>
      </c>
      <c r="D111" s="21" t="s">
        <v>435</v>
      </c>
      <c r="E111" s="21" t="s">
        <v>379</v>
      </c>
      <c r="F111" s="89" t="s">
        <v>381</v>
      </c>
      <c r="G111" s="26">
        <f>G112</f>
        <v>790223.97</v>
      </c>
      <c r="H111" s="26">
        <f>H112</f>
        <v>-484954.03</v>
      </c>
      <c r="I111" s="76">
        <f t="shared" si="4"/>
        <v>305269.93999999994</v>
      </c>
    </row>
    <row r="112" spans="1:9" ht="38.25">
      <c r="A112" s="31" t="s">
        <v>290</v>
      </c>
      <c r="B112" s="21" t="s">
        <v>138</v>
      </c>
      <c r="C112" s="21" t="s">
        <v>177</v>
      </c>
      <c r="D112" s="21" t="s">
        <v>435</v>
      </c>
      <c r="E112" s="21" t="s">
        <v>378</v>
      </c>
      <c r="F112" s="89" t="s">
        <v>382</v>
      </c>
      <c r="G112" s="26">
        <v>790223.97</v>
      </c>
      <c r="H112" s="76">
        <v>-484954.03</v>
      </c>
      <c r="I112" s="76">
        <f t="shared" si="4"/>
        <v>305269.93999999994</v>
      </c>
    </row>
    <row r="113" spans="1:9" ht="38.25">
      <c r="A113" s="31"/>
      <c r="B113" s="21" t="s">
        <v>198</v>
      </c>
      <c r="C113" s="21" t="s">
        <v>177</v>
      </c>
      <c r="D113" s="21" t="s">
        <v>334</v>
      </c>
      <c r="E113" s="21"/>
      <c r="F113" s="89" t="s">
        <v>335</v>
      </c>
      <c r="G113" s="26">
        <f>G114</f>
        <v>4650468.6</v>
      </c>
      <c r="H113" s="76">
        <v>4000000</v>
      </c>
      <c r="I113" s="76">
        <f t="shared" si="3"/>
        <v>8650468.6</v>
      </c>
    </row>
    <row r="114" spans="1:9" ht="12.75">
      <c r="A114" s="31"/>
      <c r="B114" s="21" t="s">
        <v>141</v>
      </c>
      <c r="C114" s="21" t="s">
        <v>177</v>
      </c>
      <c r="D114" s="21" t="s">
        <v>334</v>
      </c>
      <c r="E114" s="21" t="s">
        <v>379</v>
      </c>
      <c r="F114" s="89" t="s">
        <v>381</v>
      </c>
      <c r="G114" s="26">
        <f>G115</f>
        <v>4650468.6</v>
      </c>
      <c r="H114" s="76">
        <v>4000000</v>
      </c>
      <c r="I114" s="76">
        <f t="shared" si="3"/>
        <v>8650468.6</v>
      </c>
    </row>
    <row r="115" spans="1:9" ht="38.25">
      <c r="A115" s="31" t="s">
        <v>291</v>
      </c>
      <c r="B115" s="21" t="s">
        <v>138</v>
      </c>
      <c r="C115" s="21" t="s">
        <v>177</v>
      </c>
      <c r="D115" s="21" t="s">
        <v>334</v>
      </c>
      <c r="E115" s="21" t="s">
        <v>378</v>
      </c>
      <c r="F115" s="89" t="s">
        <v>382</v>
      </c>
      <c r="G115" s="26">
        <v>4650468.6</v>
      </c>
      <c r="H115" s="76">
        <v>4000000</v>
      </c>
      <c r="I115" s="76">
        <f t="shared" si="3"/>
        <v>8650468.6</v>
      </c>
    </row>
    <row r="116" spans="1:9" ht="38.25">
      <c r="A116" s="31"/>
      <c r="B116" s="21" t="s">
        <v>198</v>
      </c>
      <c r="C116" s="21" t="s">
        <v>177</v>
      </c>
      <c r="D116" s="21" t="s">
        <v>359</v>
      </c>
      <c r="E116" s="21"/>
      <c r="F116" s="89" t="s">
        <v>360</v>
      </c>
      <c r="G116" s="26">
        <f>G117</f>
        <v>1880000</v>
      </c>
      <c r="H116" s="26">
        <f>H117</f>
        <v>0</v>
      </c>
      <c r="I116" s="76">
        <f aca="true" t="shared" si="5" ref="I116:I121">H116+G116</f>
        <v>1880000</v>
      </c>
    </row>
    <row r="117" spans="1:9" ht="12.75">
      <c r="A117" s="31"/>
      <c r="B117" s="21" t="s">
        <v>141</v>
      </c>
      <c r="C117" s="21" t="s">
        <v>177</v>
      </c>
      <c r="D117" s="21" t="s">
        <v>359</v>
      </c>
      <c r="E117" s="21" t="s">
        <v>379</v>
      </c>
      <c r="F117" s="89" t="s">
        <v>381</v>
      </c>
      <c r="G117" s="26">
        <f>G118</f>
        <v>1880000</v>
      </c>
      <c r="H117" s="26">
        <f>H118</f>
        <v>0</v>
      </c>
      <c r="I117" s="76">
        <f t="shared" si="5"/>
        <v>1880000</v>
      </c>
    </row>
    <row r="118" spans="1:9" ht="38.25">
      <c r="A118" s="31" t="s">
        <v>292</v>
      </c>
      <c r="B118" s="21" t="s">
        <v>138</v>
      </c>
      <c r="C118" s="21" t="s">
        <v>177</v>
      </c>
      <c r="D118" s="21" t="s">
        <v>359</v>
      </c>
      <c r="E118" s="21" t="s">
        <v>378</v>
      </c>
      <c r="F118" s="89" t="s">
        <v>382</v>
      </c>
      <c r="G118" s="26">
        <v>1880000</v>
      </c>
      <c r="H118" s="76">
        <v>0</v>
      </c>
      <c r="I118" s="76">
        <f t="shared" si="5"/>
        <v>1880000</v>
      </c>
    </row>
    <row r="119" spans="1:9" ht="38.25" hidden="1">
      <c r="A119" s="31"/>
      <c r="B119" s="21" t="s">
        <v>245</v>
      </c>
      <c r="C119" s="21" t="s">
        <v>177</v>
      </c>
      <c r="D119" s="21" t="s">
        <v>151</v>
      </c>
      <c r="E119" s="21"/>
      <c r="F119" s="88" t="s">
        <v>305</v>
      </c>
      <c r="G119" s="26">
        <f>SUM(G120:G120)</f>
        <v>0</v>
      </c>
      <c r="H119" s="26">
        <f>SUM(H120:H120)</f>
        <v>0</v>
      </c>
      <c r="I119" s="76">
        <f t="shared" si="5"/>
        <v>0</v>
      </c>
    </row>
    <row r="120" spans="1:9" ht="25.5" hidden="1">
      <c r="A120" s="31" t="s">
        <v>287</v>
      </c>
      <c r="B120" s="21" t="s">
        <v>143</v>
      </c>
      <c r="C120" s="21" t="s">
        <v>177</v>
      </c>
      <c r="D120" s="21" t="s">
        <v>151</v>
      </c>
      <c r="E120" s="21" t="s">
        <v>116</v>
      </c>
      <c r="F120" s="89" t="s">
        <v>199</v>
      </c>
      <c r="G120" s="26"/>
      <c r="H120" s="76">
        <v>0</v>
      </c>
      <c r="I120" s="76">
        <f t="shared" si="5"/>
        <v>0</v>
      </c>
    </row>
    <row r="121" spans="1:9" ht="12.75">
      <c r="A121" s="31"/>
      <c r="B121" s="21" t="s">
        <v>147</v>
      </c>
      <c r="C121" s="21" t="s">
        <v>180</v>
      </c>
      <c r="D121" s="21"/>
      <c r="E121" s="21"/>
      <c r="F121" s="91" t="s">
        <v>193</v>
      </c>
      <c r="G121" s="104">
        <f>G122+G124+G131+G137+G140+G146+G135+G126+G148+G129</f>
        <v>13589167.54</v>
      </c>
      <c r="H121" s="104">
        <f>H122+H124+H131+H137+H140+H146+H135+H126+H148+H129</f>
        <v>2919793.91</v>
      </c>
      <c r="I121" s="76">
        <f t="shared" si="5"/>
        <v>16508961.45</v>
      </c>
    </row>
    <row r="122" spans="1:9" ht="12.75" hidden="1">
      <c r="A122" s="31"/>
      <c r="B122" s="21" t="s">
        <v>153</v>
      </c>
      <c r="C122" s="21" t="s">
        <v>180</v>
      </c>
      <c r="D122" s="21" t="s">
        <v>339</v>
      </c>
      <c r="E122" s="21"/>
      <c r="F122" s="88" t="s">
        <v>340</v>
      </c>
      <c r="G122" s="104">
        <f>G123</f>
        <v>0</v>
      </c>
      <c r="H122" s="104">
        <f>H123</f>
        <v>0</v>
      </c>
      <c r="I122" s="103">
        <f t="shared" si="3"/>
        <v>0</v>
      </c>
    </row>
    <row r="123" spans="1:9" ht="26.25" customHeight="1" hidden="1">
      <c r="A123" s="31" t="s">
        <v>295</v>
      </c>
      <c r="B123" s="21" t="s">
        <v>142</v>
      </c>
      <c r="C123" s="21" t="s">
        <v>180</v>
      </c>
      <c r="D123" s="21" t="s">
        <v>339</v>
      </c>
      <c r="E123" s="21" t="s">
        <v>116</v>
      </c>
      <c r="F123" s="89" t="s">
        <v>199</v>
      </c>
      <c r="G123" s="104"/>
      <c r="H123" s="103"/>
      <c r="I123" s="103">
        <f t="shared" si="3"/>
        <v>0</v>
      </c>
    </row>
    <row r="124" spans="1:9" ht="12.75" hidden="1">
      <c r="A124" s="31"/>
      <c r="B124" s="21" t="s">
        <v>155</v>
      </c>
      <c r="C124" s="21" t="s">
        <v>180</v>
      </c>
      <c r="D124" s="21" t="s">
        <v>154</v>
      </c>
      <c r="E124" s="21"/>
      <c r="F124" s="88" t="s">
        <v>90</v>
      </c>
      <c r="G124" s="104">
        <f>G125</f>
        <v>0</v>
      </c>
      <c r="H124" s="104">
        <f>H125</f>
        <v>0</v>
      </c>
      <c r="I124" s="103">
        <f t="shared" si="3"/>
        <v>0</v>
      </c>
    </row>
    <row r="125" spans="1:9" ht="25.5" hidden="1">
      <c r="A125" s="31" t="s">
        <v>288</v>
      </c>
      <c r="B125" s="21" t="s">
        <v>141</v>
      </c>
      <c r="C125" s="21" t="s">
        <v>180</v>
      </c>
      <c r="D125" s="21" t="s">
        <v>154</v>
      </c>
      <c r="E125" s="21" t="s">
        <v>116</v>
      </c>
      <c r="F125" s="89" t="s">
        <v>307</v>
      </c>
      <c r="G125" s="104"/>
      <c r="H125" s="103"/>
      <c r="I125" s="103">
        <f t="shared" si="3"/>
        <v>0</v>
      </c>
    </row>
    <row r="126" spans="1:9" ht="25.5">
      <c r="A126" s="31"/>
      <c r="B126" s="21" t="s">
        <v>155</v>
      </c>
      <c r="C126" s="21" t="s">
        <v>180</v>
      </c>
      <c r="D126" s="21" t="s">
        <v>158</v>
      </c>
      <c r="E126" s="21"/>
      <c r="F126" s="88" t="s">
        <v>92</v>
      </c>
      <c r="G126" s="104">
        <f>G127+G128</f>
        <v>20284</v>
      </c>
      <c r="H126" s="104">
        <f>H127+H128</f>
        <v>0</v>
      </c>
      <c r="I126" s="103">
        <f>H126+G126</f>
        <v>20284</v>
      </c>
    </row>
    <row r="127" spans="1:9" ht="12.75" hidden="1">
      <c r="A127" s="31" t="s">
        <v>289</v>
      </c>
      <c r="B127" s="21" t="s">
        <v>141</v>
      </c>
      <c r="C127" s="21" t="s">
        <v>180</v>
      </c>
      <c r="D127" s="21" t="s">
        <v>158</v>
      </c>
      <c r="E127" s="21" t="s">
        <v>140</v>
      </c>
      <c r="F127" s="89" t="s">
        <v>200</v>
      </c>
      <c r="G127" s="104"/>
      <c r="H127" s="103"/>
      <c r="I127" s="103">
        <f>H127+G127</f>
        <v>0</v>
      </c>
    </row>
    <row r="128" spans="1:9" ht="12.75">
      <c r="A128" s="31" t="s">
        <v>293</v>
      </c>
      <c r="B128" s="21" t="s">
        <v>141</v>
      </c>
      <c r="C128" s="21" t="s">
        <v>180</v>
      </c>
      <c r="D128" s="21" t="s">
        <v>158</v>
      </c>
      <c r="E128" s="21" t="s">
        <v>219</v>
      </c>
      <c r="F128" s="89" t="s">
        <v>192</v>
      </c>
      <c r="G128" s="104">
        <v>20284</v>
      </c>
      <c r="H128" s="103">
        <v>0</v>
      </c>
      <c r="I128" s="103">
        <f>H128+G128</f>
        <v>20284</v>
      </c>
    </row>
    <row r="129" spans="1:17" s="9" customFormat="1" ht="25.5">
      <c r="A129" s="31"/>
      <c r="B129" s="21" t="s">
        <v>156</v>
      </c>
      <c r="C129" s="21" t="s">
        <v>180</v>
      </c>
      <c r="D129" s="21" t="s">
        <v>437</v>
      </c>
      <c r="E129" s="21"/>
      <c r="F129" s="93" t="s">
        <v>438</v>
      </c>
      <c r="G129" s="104">
        <f>G130</f>
        <v>600000</v>
      </c>
      <c r="H129" s="104">
        <f>H130</f>
        <v>0</v>
      </c>
      <c r="I129" s="103">
        <f>H129+G129</f>
        <v>600000</v>
      </c>
      <c r="J129"/>
      <c r="K129"/>
      <c r="L129"/>
      <c r="M129"/>
      <c r="N129"/>
      <c r="O129"/>
      <c r="P129"/>
      <c r="Q129"/>
    </row>
    <row r="130" spans="1:17" ht="12.75">
      <c r="A130" s="31" t="s">
        <v>294</v>
      </c>
      <c r="B130" s="21" t="s">
        <v>245</v>
      </c>
      <c r="C130" s="21" t="s">
        <v>180</v>
      </c>
      <c r="D130" s="21" t="s">
        <v>437</v>
      </c>
      <c r="E130" s="21" t="s">
        <v>219</v>
      </c>
      <c r="F130" s="89" t="s">
        <v>192</v>
      </c>
      <c r="G130" s="104">
        <v>600000</v>
      </c>
      <c r="H130" s="103">
        <v>0</v>
      </c>
      <c r="I130" s="103">
        <f>H130+G130</f>
        <v>600000</v>
      </c>
      <c r="J130" s="9"/>
      <c r="K130" s="9"/>
      <c r="L130" s="9"/>
      <c r="M130" s="9"/>
      <c r="N130" s="9"/>
      <c r="O130" s="9"/>
      <c r="P130" s="9"/>
      <c r="Q130" s="9"/>
    </row>
    <row r="131" spans="1:17" s="9" customFormat="1" ht="25.5">
      <c r="A131" s="31"/>
      <c r="B131" s="21" t="s">
        <v>156</v>
      </c>
      <c r="C131" s="21" t="s">
        <v>180</v>
      </c>
      <c r="D131" s="21" t="s">
        <v>318</v>
      </c>
      <c r="E131" s="21"/>
      <c r="F131" s="93" t="s">
        <v>383</v>
      </c>
      <c r="G131" s="104">
        <f>G132+G133</f>
        <v>12651790.85</v>
      </c>
      <c r="H131" s="104">
        <f>H132+H133</f>
        <v>2810835.5500000003</v>
      </c>
      <c r="I131" s="103">
        <f t="shared" si="3"/>
        <v>15462626.4</v>
      </c>
      <c r="J131"/>
      <c r="K131"/>
      <c r="L131"/>
      <c r="M131"/>
      <c r="N131"/>
      <c r="O131"/>
      <c r="P131"/>
      <c r="Q131"/>
    </row>
    <row r="132" spans="1:17" ht="12.75">
      <c r="A132" s="31" t="s">
        <v>295</v>
      </c>
      <c r="B132" s="21" t="s">
        <v>245</v>
      </c>
      <c r="C132" s="21" t="s">
        <v>180</v>
      </c>
      <c r="D132" s="21" t="s">
        <v>318</v>
      </c>
      <c r="E132" s="21" t="s">
        <v>219</v>
      </c>
      <c r="F132" s="89" t="s">
        <v>192</v>
      </c>
      <c r="G132" s="104">
        <v>6400476.85</v>
      </c>
      <c r="H132" s="103">
        <v>-81187.65</v>
      </c>
      <c r="I132" s="103">
        <f t="shared" si="3"/>
        <v>6319289.199999999</v>
      </c>
      <c r="J132" s="9"/>
      <c r="K132" s="9"/>
      <c r="L132" s="9"/>
      <c r="M132" s="9"/>
      <c r="N132" s="9"/>
      <c r="O132" s="9"/>
      <c r="P132" s="9"/>
      <c r="Q132" s="9"/>
    </row>
    <row r="133" spans="1:9" ht="12.75">
      <c r="A133" s="31"/>
      <c r="B133" s="21" t="s">
        <v>245</v>
      </c>
      <c r="C133" s="21" t="s">
        <v>180</v>
      </c>
      <c r="D133" s="21" t="s">
        <v>318</v>
      </c>
      <c r="E133" s="21" t="s">
        <v>379</v>
      </c>
      <c r="F133" s="89" t="s">
        <v>381</v>
      </c>
      <c r="G133" s="26">
        <f>G134</f>
        <v>6251314</v>
      </c>
      <c r="H133" s="26">
        <f>H134</f>
        <v>2892023.2</v>
      </c>
      <c r="I133" s="76">
        <f t="shared" si="3"/>
        <v>9143337.2</v>
      </c>
    </row>
    <row r="134" spans="1:9" ht="38.25">
      <c r="A134" s="31" t="s">
        <v>296</v>
      </c>
      <c r="B134" s="21" t="s">
        <v>245</v>
      </c>
      <c r="C134" s="21" t="s">
        <v>180</v>
      </c>
      <c r="D134" s="21" t="s">
        <v>318</v>
      </c>
      <c r="E134" s="21" t="s">
        <v>378</v>
      </c>
      <c r="F134" s="89" t="s">
        <v>382</v>
      </c>
      <c r="G134" s="26">
        <v>6251314</v>
      </c>
      <c r="H134" s="76">
        <v>2892023.2</v>
      </c>
      <c r="I134" s="76">
        <f t="shared" si="3"/>
        <v>9143337.2</v>
      </c>
    </row>
    <row r="135" spans="1:9" ht="38.25" customHeight="1">
      <c r="A135" s="31"/>
      <c r="B135" s="21" t="s">
        <v>156</v>
      </c>
      <c r="C135" s="21" t="s">
        <v>180</v>
      </c>
      <c r="D135" s="21" t="s">
        <v>384</v>
      </c>
      <c r="E135" s="21"/>
      <c r="F135" s="94" t="s">
        <v>385</v>
      </c>
      <c r="G135" s="104">
        <f>G136</f>
        <v>317092.69</v>
      </c>
      <c r="H135" s="104">
        <f>H136</f>
        <v>108958.36</v>
      </c>
      <c r="I135" s="103">
        <f t="shared" si="3"/>
        <v>426051.05</v>
      </c>
    </row>
    <row r="136" spans="1:9" ht="12.75">
      <c r="A136" s="31" t="s">
        <v>297</v>
      </c>
      <c r="B136" s="21" t="s">
        <v>147</v>
      </c>
      <c r="C136" s="21" t="s">
        <v>180</v>
      </c>
      <c r="D136" s="21" t="s">
        <v>384</v>
      </c>
      <c r="E136" s="21" t="s">
        <v>219</v>
      </c>
      <c r="F136" s="89" t="s">
        <v>192</v>
      </c>
      <c r="G136" s="104">
        <v>317092.69</v>
      </c>
      <c r="H136" s="103">
        <v>108958.36</v>
      </c>
      <c r="I136" s="103">
        <f t="shared" si="3"/>
        <v>426051.05</v>
      </c>
    </row>
    <row r="137" spans="1:9" ht="12.75" hidden="1">
      <c r="A137" s="31"/>
      <c r="B137" s="21" t="s">
        <v>159</v>
      </c>
      <c r="C137" s="21" t="s">
        <v>180</v>
      </c>
      <c r="D137" s="21" t="s">
        <v>157</v>
      </c>
      <c r="E137" s="21"/>
      <c r="F137" s="88" t="s">
        <v>91</v>
      </c>
      <c r="G137" s="104">
        <f>G138</f>
        <v>0</v>
      </c>
      <c r="H137" s="104">
        <f>H138</f>
        <v>0</v>
      </c>
      <c r="I137" s="103">
        <f t="shared" si="3"/>
        <v>0</v>
      </c>
    </row>
    <row r="138" spans="1:9" ht="25.5" hidden="1">
      <c r="A138" s="31" t="s">
        <v>293</v>
      </c>
      <c r="B138" s="21" t="s">
        <v>156</v>
      </c>
      <c r="C138" s="21" t="s">
        <v>180</v>
      </c>
      <c r="D138" s="21" t="s">
        <v>157</v>
      </c>
      <c r="E138" s="21" t="s">
        <v>116</v>
      </c>
      <c r="F138" s="89" t="s">
        <v>199</v>
      </c>
      <c r="G138" s="104"/>
      <c r="H138" s="103">
        <v>0</v>
      </c>
      <c r="I138" s="103">
        <f t="shared" si="3"/>
        <v>0</v>
      </c>
    </row>
    <row r="139" spans="1:9" ht="12.75" hidden="1">
      <c r="A139" s="31"/>
      <c r="B139" s="21"/>
      <c r="C139" s="21"/>
      <c r="D139" s="21"/>
      <c r="E139" s="21"/>
      <c r="F139" s="89"/>
      <c r="G139" s="104"/>
      <c r="H139" s="105"/>
      <c r="I139" s="103">
        <f t="shared" si="3"/>
        <v>0</v>
      </c>
    </row>
    <row r="140" spans="1:17" s="4" customFormat="1" ht="23.25" customHeight="1" hidden="1">
      <c r="A140" s="31"/>
      <c r="B140" s="21" t="s">
        <v>153</v>
      </c>
      <c r="C140" s="21" t="s">
        <v>180</v>
      </c>
      <c r="D140" s="21" t="s">
        <v>158</v>
      </c>
      <c r="E140" s="21"/>
      <c r="F140" s="88" t="s">
        <v>92</v>
      </c>
      <c r="G140" s="104">
        <f>G145</f>
        <v>0</v>
      </c>
      <c r="H140" s="104">
        <f>H145</f>
        <v>0</v>
      </c>
      <c r="I140" s="103">
        <f t="shared" si="3"/>
        <v>0</v>
      </c>
      <c r="J140"/>
      <c r="K140"/>
      <c r="L140"/>
      <c r="M140"/>
      <c r="N140"/>
      <c r="O140"/>
      <c r="P140"/>
      <c r="Q140"/>
    </row>
    <row r="141" spans="1:9" s="4" customFormat="1" ht="24.75" customHeight="1" hidden="1">
      <c r="A141" s="244" t="s">
        <v>279</v>
      </c>
      <c r="B141" s="245" t="s">
        <v>113</v>
      </c>
      <c r="C141" s="245" t="s">
        <v>110</v>
      </c>
      <c r="D141" s="245" t="s">
        <v>111</v>
      </c>
      <c r="E141" s="245" t="s">
        <v>112</v>
      </c>
      <c r="F141" s="246" t="s">
        <v>227</v>
      </c>
      <c r="G141" s="243" t="s">
        <v>316</v>
      </c>
      <c r="H141" s="106"/>
      <c r="I141" s="103"/>
    </row>
    <row r="142" spans="1:17" s="7" customFormat="1" ht="63" customHeight="1" hidden="1">
      <c r="A142" s="244"/>
      <c r="B142" s="245"/>
      <c r="C142" s="245"/>
      <c r="D142" s="245"/>
      <c r="E142" s="245"/>
      <c r="F142" s="246"/>
      <c r="G142" s="243"/>
      <c r="H142" s="106"/>
      <c r="I142" s="103"/>
      <c r="J142" s="4"/>
      <c r="K142" s="4"/>
      <c r="L142" s="4"/>
      <c r="M142" s="4"/>
      <c r="N142" s="4"/>
      <c r="O142" s="4"/>
      <c r="P142" s="4"/>
      <c r="Q142" s="4"/>
    </row>
    <row r="143" spans="1:17" s="2" customFormat="1" ht="12.75" hidden="1">
      <c r="A143" s="244"/>
      <c r="B143" s="245"/>
      <c r="C143" s="245"/>
      <c r="D143" s="245"/>
      <c r="E143" s="245"/>
      <c r="F143" s="246"/>
      <c r="G143" s="243"/>
      <c r="H143" s="106"/>
      <c r="I143" s="103"/>
      <c r="J143" s="7"/>
      <c r="K143" s="7"/>
      <c r="L143" s="7"/>
      <c r="M143" s="7"/>
      <c r="N143" s="7"/>
      <c r="O143" s="7"/>
      <c r="P143" s="7"/>
      <c r="Q143" s="7"/>
    </row>
    <row r="144" spans="1:17" ht="12.75" hidden="1">
      <c r="A144" s="23">
        <v>1</v>
      </c>
      <c r="B144" s="24" t="s">
        <v>184</v>
      </c>
      <c r="C144" s="24" t="s">
        <v>185</v>
      </c>
      <c r="D144" s="24" t="s">
        <v>186</v>
      </c>
      <c r="E144" s="24" t="s">
        <v>209</v>
      </c>
      <c r="F144" s="92">
        <v>6</v>
      </c>
      <c r="G144" s="107">
        <v>7</v>
      </c>
      <c r="H144" s="108"/>
      <c r="I144" s="103"/>
      <c r="J144" s="2"/>
      <c r="K144" s="2"/>
      <c r="L144" s="2"/>
      <c r="M144" s="2"/>
      <c r="N144" s="2"/>
      <c r="O144" s="2"/>
      <c r="P144" s="2"/>
      <c r="Q144" s="2"/>
    </row>
    <row r="145" spans="1:9" ht="25.5" hidden="1">
      <c r="A145" s="31" t="s">
        <v>294</v>
      </c>
      <c r="B145" s="21" t="s">
        <v>245</v>
      </c>
      <c r="C145" s="21" t="s">
        <v>180</v>
      </c>
      <c r="D145" s="21" t="s">
        <v>158</v>
      </c>
      <c r="E145" s="21" t="s">
        <v>116</v>
      </c>
      <c r="F145" s="89" t="s">
        <v>199</v>
      </c>
      <c r="G145" s="104"/>
      <c r="H145" s="103"/>
      <c r="I145" s="103">
        <f t="shared" si="3"/>
        <v>0</v>
      </c>
    </row>
    <row r="146" spans="1:9" ht="12.75" hidden="1">
      <c r="A146" s="31"/>
      <c r="B146" s="21" t="s">
        <v>156</v>
      </c>
      <c r="C146" s="21" t="s">
        <v>180</v>
      </c>
      <c r="D146" s="21" t="s">
        <v>365</v>
      </c>
      <c r="E146" s="21"/>
      <c r="F146" s="88" t="s">
        <v>366</v>
      </c>
      <c r="G146" s="104">
        <f>G147</f>
        <v>0</v>
      </c>
      <c r="H146" s="104">
        <f>H147</f>
        <v>0</v>
      </c>
      <c r="I146" s="103">
        <f t="shared" si="3"/>
        <v>0</v>
      </c>
    </row>
    <row r="147" spans="1:17" s="9" customFormat="1" ht="25.5" hidden="1">
      <c r="A147" s="31" t="s">
        <v>295</v>
      </c>
      <c r="B147" s="21" t="s">
        <v>156</v>
      </c>
      <c r="C147" s="21" t="s">
        <v>180</v>
      </c>
      <c r="D147" s="21" t="s">
        <v>365</v>
      </c>
      <c r="E147" s="21" t="s">
        <v>116</v>
      </c>
      <c r="F147" s="89" t="s">
        <v>199</v>
      </c>
      <c r="G147" s="104">
        <v>0</v>
      </c>
      <c r="H147" s="103"/>
      <c r="I147" s="103">
        <f t="shared" si="3"/>
        <v>0</v>
      </c>
      <c r="J147"/>
      <c r="K147"/>
      <c r="L147"/>
      <c r="M147"/>
      <c r="N147"/>
      <c r="O147"/>
      <c r="P147"/>
      <c r="Q147"/>
    </row>
    <row r="148" spans="1:9" ht="75.75" customHeight="1" hidden="1">
      <c r="A148" s="31"/>
      <c r="B148" s="21" t="s">
        <v>156</v>
      </c>
      <c r="C148" s="21" t="s">
        <v>180</v>
      </c>
      <c r="D148" s="21" t="s">
        <v>322</v>
      </c>
      <c r="E148" s="21"/>
      <c r="F148" s="88" t="s">
        <v>323</v>
      </c>
      <c r="G148" s="104">
        <f>G149</f>
        <v>0</v>
      </c>
      <c r="H148" s="104">
        <f>H149</f>
        <v>0</v>
      </c>
      <c r="I148" s="103">
        <f>H148+G148</f>
        <v>0</v>
      </c>
    </row>
    <row r="149" spans="1:17" s="9" customFormat="1" ht="25.5" hidden="1">
      <c r="A149" s="31" t="s">
        <v>313</v>
      </c>
      <c r="B149" s="21" t="s">
        <v>156</v>
      </c>
      <c r="C149" s="21" t="s">
        <v>180</v>
      </c>
      <c r="D149" s="21" t="s">
        <v>322</v>
      </c>
      <c r="E149" s="21" t="s">
        <v>116</v>
      </c>
      <c r="F149" s="89" t="s">
        <v>199</v>
      </c>
      <c r="G149" s="104"/>
      <c r="H149" s="103"/>
      <c r="I149" s="103">
        <f>H149+G149</f>
        <v>0</v>
      </c>
      <c r="J149"/>
      <c r="K149"/>
      <c r="L149"/>
      <c r="M149"/>
      <c r="N149"/>
      <c r="O149"/>
      <c r="P149"/>
      <c r="Q149"/>
    </row>
    <row r="150" spans="1:17" ht="12.75">
      <c r="A150" s="30"/>
      <c r="B150" s="20" t="s">
        <v>93</v>
      </c>
      <c r="C150" s="20"/>
      <c r="D150" s="20"/>
      <c r="E150" s="20"/>
      <c r="F150" s="90" t="s">
        <v>94</v>
      </c>
      <c r="G150" s="28">
        <f aca="true" t="shared" si="6" ref="G150:H152">G151</f>
        <v>50000</v>
      </c>
      <c r="H150" s="28">
        <f t="shared" si="6"/>
        <v>0</v>
      </c>
      <c r="I150" s="76">
        <f t="shared" si="3"/>
        <v>50000</v>
      </c>
      <c r="J150" s="9"/>
      <c r="K150" s="9"/>
      <c r="L150" s="9"/>
      <c r="M150" s="9"/>
      <c r="N150" s="9"/>
      <c r="O150" s="9"/>
      <c r="P150" s="9"/>
      <c r="Q150" s="9"/>
    </row>
    <row r="151" spans="1:9" ht="25.5">
      <c r="A151" s="31"/>
      <c r="B151" s="21" t="s">
        <v>160</v>
      </c>
      <c r="C151" s="21" t="s">
        <v>180</v>
      </c>
      <c r="D151" s="21"/>
      <c r="E151" s="21"/>
      <c r="F151" s="91" t="s">
        <v>95</v>
      </c>
      <c r="G151" s="26">
        <f t="shared" si="6"/>
        <v>50000</v>
      </c>
      <c r="H151" s="26">
        <f t="shared" si="6"/>
        <v>0</v>
      </c>
      <c r="I151" s="76">
        <f t="shared" si="3"/>
        <v>50000</v>
      </c>
    </row>
    <row r="152" spans="1:9" ht="25.5">
      <c r="A152" s="31"/>
      <c r="B152" s="21" t="s">
        <v>161</v>
      </c>
      <c r="C152" s="21" t="s">
        <v>180</v>
      </c>
      <c r="D152" s="21" t="s">
        <v>422</v>
      </c>
      <c r="E152" s="21"/>
      <c r="F152" s="88" t="s">
        <v>423</v>
      </c>
      <c r="G152" s="26">
        <f t="shared" si="6"/>
        <v>50000</v>
      </c>
      <c r="H152" s="26">
        <f t="shared" si="6"/>
        <v>0</v>
      </c>
      <c r="I152" s="76">
        <f t="shared" si="3"/>
        <v>50000</v>
      </c>
    </row>
    <row r="153" spans="1:17" s="9" customFormat="1" ht="12.75">
      <c r="A153" s="31" t="s">
        <v>298</v>
      </c>
      <c r="B153" s="21" t="s">
        <v>160</v>
      </c>
      <c r="C153" s="21" t="s">
        <v>180</v>
      </c>
      <c r="D153" s="21" t="s">
        <v>422</v>
      </c>
      <c r="E153" s="21" t="s">
        <v>219</v>
      </c>
      <c r="F153" s="89" t="s">
        <v>200</v>
      </c>
      <c r="G153" s="26">
        <v>50000</v>
      </c>
      <c r="H153" s="76">
        <v>0</v>
      </c>
      <c r="I153" s="76">
        <f t="shared" si="3"/>
        <v>50000</v>
      </c>
      <c r="J153"/>
      <c r="K153"/>
      <c r="L153"/>
      <c r="M153"/>
      <c r="N153"/>
      <c r="O153"/>
      <c r="P153"/>
      <c r="Q153"/>
    </row>
    <row r="154" spans="1:17" s="4" customFormat="1" ht="12.75" customHeight="1">
      <c r="A154" s="30"/>
      <c r="B154" s="20" t="s">
        <v>96</v>
      </c>
      <c r="C154" s="20"/>
      <c r="D154" s="20"/>
      <c r="E154" s="20"/>
      <c r="F154" s="90" t="s">
        <v>205</v>
      </c>
      <c r="G154" s="28">
        <f aca="true" t="shared" si="7" ref="G154:H156">G155</f>
        <v>70000</v>
      </c>
      <c r="H154" s="75">
        <f t="shared" si="7"/>
        <v>0</v>
      </c>
      <c r="I154" s="75">
        <f t="shared" si="3"/>
        <v>70000</v>
      </c>
      <c r="J154" s="9"/>
      <c r="K154" s="9"/>
      <c r="L154" s="9"/>
      <c r="M154" s="9"/>
      <c r="N154" s="9"/>
      <c r="O154" s="9"/>
      <c r="P154" s="9"/>
      <c r="Q154" s="9"/>
    </row>
    <row r="155" spans="1:9" ht="12.75">
      <c r="A155" s="31"/>
      <c r="B155" s="21" t="s">
        <v>96</v>
      </c>
      <c r="C155" s="21" t="s">
        <v>226</v>
      </c>
      <c r="D155" s="21"/>
      <c r="E155" s="21"/>
      <c r="F155" s="91" t="s">
        <v>98</v>
      </c>
      <c r="G155" s="26">
        <f t="shared" si="7"/>
        <v>70000</v>
      </c>
      <c r="H155" s="76">
        <f t="shared" si="7"/>
        <v>0</v>
      </c>
      <c r="I155" s="76">
        <f t="shared" si="3"/>
        <v>70000</v>
      </c>
    </row>
    <row r="156" spans="1:9" ht="38.25">
      <c r="A156" s="31"/>
      <c r="B156" s="21" t="s">
        <v>162</v>
      </c>
      <c r="C156" s="21" t="s">
        <v>226</v>
      </c>
      <c r="D156" s="21" t="s">
        <v>395</v>
      </c>
      <c r="E156" s="21"/>
      <c r="F156" s="88" t="s">
        <v>396</v>
      </c>
      <c r="G156" s="26">
        <f t="shared" si="7"/>
        <v>70000</v>
      </c>
      <c r="H156" s="76">
        <f t="shared" si="7"/>
        <v>0</v>
      </c>
      <c r="I156" s="76">
        <f t="shared" si="3"/>
        <v>70000</v>
      </c>
    </row>
    <row r="157" spans="1:9" ht="12.75">
      <c r="A157" s="31" t="s">
        <v>299</v>
      </c>
      <c r="B157" s="21" t="s">
        <v>162</v>
      </c>
      <c r="C157" s="21" t="s">
        <v>226</v>
      </c>
      <c r="D157" s="21" t="s">
        <v>395</v>
      </c>
      <c r="E157" s="21" t="s">
        <v>398</v>
      </c>
      <c r="F157" s="89" t="s">
        <v>214</v>
      </c>
      <c r="G157" s="26">
        <v>70000</v>
      </c>
      <c r="H157" s="76">
        <v>0</v>
      </c>
      <c r="I157" s="76">
        <f t="shared" si="3"/>
        <v>70000</v>
      </c>
    </row>
    <row r="158" spans="1:9" ht="12.75" hidden="1">
      <c r="A158" s="31"/>
      <c r="B158" s="21" t="s">
        <v>96</v>
      </c>
      <c r="C158" s="21" t="s">
        <v>226</v>
      </c>
      <c r="D158" s="21"/>
      <c r="E158" s="21"/>
      <c r="F158" s="91" t="s">
        <v>98</v>
      </c>
      <c r="G158" s="26">
        <f>G159+G161</f>
        <v>0</v>
      </c>
      <c r="H158" s="26">
        <f>H159+H161</f>
        <v>0</v>
      </c>
      <c r="I158" s="76">
        <f t="shared" si="3"/>
        <v>0</v>
      </c>
    </row>
    <row r="159" spans="1:9" ht="12.75" hidden="1">
      <c r="A159" s="31"/>
      <c r="B159" s="21" t="s">
        <v>165</v>
      </c>
      <c r="C159" s="21" t="s">
        <v>226</v>
      </c>
      <c r="D159" s="21" t="s">
        <v>164</v>
      </c>
      <c r="E159" s="21"/>
      <c r="F159" s="88" t="s">
        <v>361</v>
      </c>
      <c r="G159" s="26">
        <f>G160</f>
        <v>0</v>
      </c>
      <c r="H159" s="26">
        <f>H160</f>
        <v>0</v>
      </c>
      <c r="I159" s="76">
        <f t="shared" si="3"/>
        <v>0</v>
      </c>
    </row>
    <row r="160" spans="1:17" s="9" customFormat="1" ht="25.5" hidden="1">
      <c r="A160" s="31" t="s">
        <v>296</v>
      </c>
      <c r="B160" s="21" t="s">
        <v>163</v>
      </c>
      <c r="C160" s="21" t="s">
        <v>226</v>
      </c>
      <c r="D160" s="21" t="s">
        <v>164</v>
      </c>
      <c r="E160" s="21" t="s">
        <v>116</v>
      </c>
      <c r="F160" s="89" t="s">
        <v>199</v>
      </c>
      <c r="G160" s="26"/>
      <c r="H160" s="76">
        <v>0</v>
      </c>
      <c r="I160" s="76">
        <f t="shared" si="3"/>
        <v>0</v>
      </c>
      <c r="J160"/>
      <c r="K160"/>
      <c r="L160"/>
      <c r="M160"/>
      <c r="N160"/>
      <c r="O160"/>
      <c r="P160"/>
      <c r="Q160"/>
    </row>
    <row r="161" spans="1:9" ht="12.75" hidden="1">
      <c r="A161" s="31"/>
      <c r="B161" s="21" t="s">
        <v>226</v>
      </c>
      <c r="C161" s="21" t="s">
        <v>226</v>
      </c>
      <c r="D161" s="21" t="s">
        <v>174</v>
      </c>
      <c r="E161" s="21"/>
      <c r="F161" s="88" t="s">
        <v>109</v>
      </c>
      <c r="G161" s="26">
        <f>G162</f>
        <v>0</v>
      </c>
      <c r="H161" s="76">
        <f>H162</f>
        <v>0</v>
      </c>
      <c r="I161" s="76">
        <f t="shared" si="3"/>
        <v>0</v>
      </c>
    </row>
    <row r="162" spans="1:9" ht="12.75" customHeight="1" hidden="1">
      <c r="A162" s="31" t="s">
        <v>346</v>
      </c>
      <c r="B162" s="21" t="s">
        <v>226</v>
      </c>
      <c r="C162" s="21" t="s">
        <v>226</v>
      </c>
      <c r="D162" s="21" t="s">
        <v>174</v>
      </c>
      <c r="E162" s="21" t="s">
        <v>175</v>
      </c>
      <c r="F162" s="89" t="s">
        <v>214</v>
      </c>
      <c r="G162" s="26">
        <v>0</v>
      </c>
      <c r="H162" s="76"/>
      <c r="I162" s="76">
        <f t="shared" si="3"/>
        <v>0</v>
      </c>
    </row>
    <row r="163" spans="1:17" ht="25.5">
      <c r="A163" s="30"/>
      <c r="B163" s="20" t="s">
        <v>99</v>
      </c>
      <c r="C163" s="20"/>
      <c r="D163" s="20"/>
      <c r="E163" s="20"/>
      <c r="F163" s="90" t="s">
        <v>194</v>
      </c>
      <c r="G163" s="28">
        <f>G164</f>
        <v>8697778.780000001</v>
      </c>
      <c r="H163" s="28">
        <f>H164</f>
        <v>-1041815.3500000001</v>
      </c>
      <c r="I163" s="75">
        <f t="shared" si="3"/>
        <v>7655963.430000002</v>
      </c>
      <c r="J163" s="9"/>
      <c r="K163" s="9"/>
      <c r="L163" s="9"/>
      <c r="M163" s="9"/>
      <c r="N163" s="9"/>
      <c r="O163" s="9"/>
      <c r="P163" s="9"/>
      <c r="Q163" s="9"/>
    </row>
    <row r="164" spans="1:9" ht="12.75">
      <c r="A164" s="31"/>
      <c r="B164" s="21" t="s">
        <v>166</v>
      </c>
      <c r="C164" s="21" t="s">
        <v>179</v>
      </c>
      <c r="D164" s="21"/>
      <c r="E164" s="21"/>
      <c r="F164" s="91" t="s">
        <v>204</v>
      </c>
      <c r="G164" s="104">
        <f>G165+G170</f>
        <v>8697778.780000001</v>
      </c>
      <c r="H164" s="104">
        <f>H165+H170</f>
        <v>-1041815.3500000001</v>
      </c>
      <c r="I164" s="76">
        <f t="shared" si="3"/>
        <v>7655963.430000002</v>
      </c>
    </row>
    <row r="165" spans="1:9" ht="12.75">
      <c r="A165" s="31"/>
      <c r="B165" s="21" t="s">
        <v>167</v>
      </c>
      <c r="C165" s="21" t="s">
        <v>179</v>
      </c>
      <c r="D165" s="21" t="s">
        <v>386</v>
      </c>
      <c r="E165" s="21"/>
      <c r="F165" s="88" t="s">
        <v>388</v>
      </c>
      <c r="G165" s="26">
        <f>G166+G168</f>
        <v>7524084.78</v>
      </c>
      <c r="H165" s="26">
        <f>H166+H168</f>
        <v>-876854.67</v>
      </c>
      <c r="I165" s="76">
        <f t="shared" si="3"/>
        <v>6647230.11</v>
      </c>
    </row>
    <row r="166" spans="1:9" ht="52.5" customHeight="1">
      <c r="A166" s="31"/>
      <c r="B166" s="21" t="s">
        <v>182</v>
      </c>
      <c r="C166" s="21" t="s">
        <v>179</v>
      </c>
      <c r="D166" s="21" t="s">
        <v>387</v>
      </c>
      <c r="E166" s="21"/>
      <c r="F166" s="88" t="s">
        <v>389</v>
      </c>
      <c r="G166" s="26">
        <f>G167</f>
        <v>7460986.03</v>
      </c>
      <c r="H166" s="26">
        <f>H167</f>
        <v>-933216.15</v>
      </c>
      <c r="I166" s="76">
        <f t="shared" si="3"/>
        <v>6527769.88</v>
      </c>
    </row>
    <row r="167" spans="1:9" ht="12.75">
      <c r="A167" s="31" t="s">
        <v>300</v>
      </c>
      <c r="B167" s="21" t="s">
        <v>99</v>
      </c>
      <c r="C167" s="21" t="s">
        <v>179</v>
      </c>
      <c r="D167" s="21" t="s">
        <v>387</v>
      </c>
      <c r="E167" s="21" t="s">
        <v>140</v>
      </c>
      <c r="F167" s="89" t="s">
        <v>390</v>
      </c>
      <c r="G167" s="26">
        <v>7460986.03</v>
      </c>
      <c r="H167" s="76">
        <v>-933216.15</v>
      </c>
      <c r="I167" s="76">
        <f t="shared" si="3"/>
        <v>6527769.88</v>
      </c>
    </row>
    <row r="168" spans="1:9" ht="62.25" customHeight="1">
      <c r="A168" s="31"/>
      <c r="B168" s="21" t="s">
        <v>182</v>
      </c>
      <c r="C168" s="21" t="s">
        <v>179</v>
      </c>
      <c r="D168" s="21" t="s">
        <v>391</v>
      </c>
      <c r="E168" s="21"/>
      <c r="F168" s="88" t="s">
        <v>392</v>
      </c>
      <c r="G168" s="26">
        <f>G169</f>
        <v>63098.75</v>
      </c>
      <c r="H168" s="26">
        <f>H169</f>
        <v>56361.48</v>
      </c>
      <c r="I168" s="76">
        <f>H168+G168</f>
        <v>119460.23000000001</v>
      </c>
    </row>
    <row r="169" spans="1:9" ht="12.75">
      <c r="A169" s="31" t="s">
        <v>301</v>
      </c>
      <c r="B169" s="21" t="s">
        <v>99</v>
      </c>
      <c r="C169" s="21" t="s">
        <v>179</v>
      </c>
      <c r="D169" s="21" t="s">
        <v>391</v>
      </c>
      <c r="E169" s="21" t="s">
        <v>140</v>
      </c>
      <c r="F169" s="89" t="s">
        <v>390</v>
      </c>
      <c r="G169" s="26">
        <v>63098.75</v>
      </c>
      <c r="H169" s="76">
        <v>56361.48</v>
      </c>
      <c r="I169" s="76">
        <f>H169+G169</f>
        <v>119460.23000000001</v>
      </c>
    </row>
    <row r="170" spans="1:9" ht="51">
      <c r="A170" s="31"/>
      <c r="B170" s="21" t="s">
        <v>168</v>
      </c>
      <c r="C170" s="21" t="s">
        <v>179</v>
      </c>
      <c r="D170" s="21" t="s">
        <v>393</v>
      </c>
      <c r="E170" s="21"/>
      <c r="F170" s="88" t="s">
        <v>394</v>
      </c>
      <c r="G170" s="26">
        <f>G171</f>
        <v>1173694</v>
      </c>
      <c r="H170" s="26">
        <f>H171</f>
        <v>-164960.68</v>
      </c>
      <c r="I170" s="76">
        <f t="shared" si="3"/>
        <v>1008733.3200000001</v>
      </c>
    </row>
    <row r="171" spans="1:9" ht="12.75">
      <c r="A171" s="31" t="s">
        <v>425</v>
      </c>
      <c r="B171" s="21" t="s">
        <v>99</v>
      </c>
      <c r="C171" s="21" t="s">
        <v>179</v>
      </c>
      <c r="D171" s="21" t="s">
        <v>393</v>
      </c>
      <c r="E171" s="21" t="s">
        <v>140</v>
      </c>
      <c r="F171" s="89" t="s">
        <v>390</v>
      </c>
      <c r="G171" s="26">
        <v>1173694</v>
      </c>
      <c r="H171" s="76">
        <v>-164960.68</v>
      </c>
      <c r="I171" s="76">
        <f t="shared" si="3"/>
        <v>1008733.3200000001</v>
      </c>
    </row>
    <row r="172" spans="1:17" ht="12.75">
      <c r="A172" s="30"/>
      <c r="B172" s="20" t="s">
        <v>103</v>
      </c>
      <c r="C172" s="20"/>
      <c r="D172" s="20"/>
      <c r="E172" s="20"/>
      <c r="F172" s="90" t="s">
        <v>104</v>
      </c>
      <c r="G172" s="28">
        <f>G173</f>
        <v>1082228.2</v>
      </c>
      <c r="H172" s="28">
        <f>H173</f>
        <v>-199692.89</v>
      </c>
      <c r="I172" s="75">
        <f aca="true" t="shared" si="8" ref="I172:I214">H172+G172</f>
        <v>882535.3099999999</v>
      </c>
      <c r="J172" s="9"/>
      <c r="K172" s="9"/>
      <c r="L172" s="9"/>
      <c r="M172" s="9"/>
      <c r="N172" s="9"/>
      <c r="O172" s="9"/>
      <c r="P172" s="9"/>
      <c r="Q172" s="9"/>
    </row>
    <row r="173" spans="1:9" ht="12.75">
      <c r="A173" s="31"/>
      <c r="B173" s="21" t="s">
        <v>103</v>
      </c>
      <c r="C173" s="21" t="s">
        <v>180</v>
      </c>
      <c r="D173" s="21"/>
      <c r="E173" s="21"/>
      <c r="F173" s="91" t="s">
        <v>105</v>
      </c>
      <c r="G173" s="26">
        <f>G174+G176+G178</f>
        <v>1082228.2</v>
      </c>
      <c r="H173" s="26">
        <f>H174+H176+H178</f>
        <v>-199692.89</v>
      </c>
      <c r="I173" s="76">
        <f t="shared" si="8"/>
        <v>882535.3099999999</v>
      </c>
    </row>
    <row r="174" spans="1:9" ht="38.25">
      <c r="A174" s="31"/>
      <c r="B174" s="21" t="s">
        <v>170</v>
      </c>
      <c r="C174" s="21" t="s">
        <v>180</v>
      </c>
      <c r="D174" s="21" t="s">
        <v>395</v>
      </c>
      <c r="E174" s="21"/>
      <c r="F174" s="88" t="s">
        <v>396</v>
      </c>
      <c r="G174" s="26">
        <f>G175</f>
        <v>747228.2</v>
      </c>
      <c r="H174" s="26">
        <f>H175</f>
        <v>-33188.2</v>
      </c>
      <c r="I174" s="76">
        <f t="shared" si="8"/>
        <v>714040</v>
      </c>
    </row>
    <row r="175" spans="1:9" ht="12.75">
      <c r="A175" s="31" t="s">
        <v>313</v>
      </c>
      <c r="B175" s="21" t="s">
        <v>171</v>
      </c>
      <c r="C175" s="21" t="s">
        <v>180</v>
      </c>
      <c r="D175" s="21" t="s">
        <v>395</v>
      </c>
      <c r="E175" s="21" t="s">
        <v>86</v>
      </c>
      <c r="F175" s="89" t="s">
        <v>106</v>
      </c>
      <c r="G175" s="26">
        <v>747228.2</v>
      </c>
      <c r="H175" s="76">
        <v>-33188.2</v>
      </c>
      <c r="I175" s="76">
        <f t="shared" si="8"/>
        <v>714040</v>
      </c>
    </row>
    <row r="176" spans="1:9" ht="25.5">
      <c r="A176" s="31"/>
      <c r="B176" s="21" t="s">
        <v>172</v>
      </c>
      <c r="C176" s="21" t="s">
        <v>180</v>
      </c>
      <c r="D176" s="21" t="s">
        <v>424</v>
      </c>
      <c r="E176" s="21"/>
      <c r="F176" s="88" t="s">
        <v>397</v>
      </c>
      <c r="G176" s="26">
        <f>G177</f>
        <v>180000</v>
      </c>
      <c r="H176" s="26">
        <f>H177</f>
        <v>-108785</v>
      </c>
      <c r="I176" s="76">
        <f t="shared" si="8"/>
        <v>71215</v>
      </c>
    </row>
    <row r="177" spans="1:17" s="9" customFormat="1" ht="12.75">
      <c r="A177" s="31" t="s">
        <v>426</v>
      </c>
      <c r="B177" s="21" t="s">
        <v>103</v>
      </c>
      <c r="C177" s="21" t="s">
        <v>180</v>
      </c>
      <c r="D177" s="21" t="s">
        <v>424</v>
      </c>
      <c r="E177" s="21" t="s">
        <v>86</v>
      </c>
      <c r="F177" s="89" t="s">
        <v>106</v>
      </c>
      <c r="G177" s="26">
        <v>180000</v>
      </c>
      <c r="H177" s="76">
        <v>-108785</v>
      </c>
      <c r="I177" s="76">
        <f t="shared" si="8"/>
        <v>71215</v>
      </c>
      <c r="J177"/>
      <c r="K177"/>
      <c r="L177"/>
      <c r="M177"/>
      <c r="N177"/>
      <c r="O177"/>
      <c r="P177"/>
      <c r="Q177"/>
    </row>
    <row r="178" spans="1:9" ht="38.25">
      <c r="A178" s="31"/>
      <c r="B178" s="21" t="s">
        <v>170</v>
      </c>
      <c r="C178" s="21" t="s">
        <v>180</v>
      </c>
      <c r="D178" s="21" t="s">
        <v>325</v>
      </c>
      <c r="E178" s="21"/>
      <c r="F178" s="88" t="s">
        <v>97</v>
      </c>
      <c r="G178" s="26">
        <f>G179</f>
        <v>155000</v>
      </c>
      <c r="H178" s="26">
        <f>H179</f>
        <v>-57719.69</v>
      </c>
      <c r="I178" s="76">
        <f t="shared" si="8"/>
        <v>97280.31</v>
      </c>
    </row>
    <row r="179" spans="1:9" ht="12.75">
      <c r="A179" s="31" t="s">
        <v>427</v>
      </c>
      <c r="B179" s="21" t="s">
        <v>171</v>
      </c>
      <c r="C179" s="21" t="s">
        <v>180</v>
      </c>
      <c r="D179" s="21" t="s">
        <v>325</v>
      </c>
      <c r="E179" s="21" t="s">
        <v>398</v>
      </c>
      <c r="F179" s="89" t="s">
        <v>214</v>
      </c>
      <c r="G179" s="26">
        <v>155000</v>
      </c>
      <c r="H179" s="76">
        <v>-57719.69</v>
      </c>
      <c r="I179" s="76">
        <f t="shared" si="8"/>
        <v>97280.31</v>
      </c>
    </row>
    <row r="180" spans="1:17" ht="12.75">
      <c r="A180" s="30"/>
      <c r="B180" s="20" t="s">
        <v>222</v>
      </c>
      <c r="C180" s="20"/>
      <c r="D180" s="20"/>
      <c r="E180" s="20"/>
      <c r="F180" s="90" t="s">
        <v>101</v>
      </c>
      <c r="G180" s="28">
        <f>G181</f>
        <v>9211911</v>
      </c>
      <c r="H180" s="28">
        <f>H181</f>
        <v>-492387.17999999993</v>
      </c>
      <c r="I180" s="75">
        <f t="shared" si="8"/>
        <v>8719523.82</v>
      </c>
      <c r="J180" s="9"/>
      <c r="K180" s="9"/>
      <c r="L180" s="9"/>
      <c r="M180" s="9"/>
      <c r="N180" s="9"/>
      <c r="O180" s="9"/>
      <c r="P180" s="9"/>
      <c r="Q180" s="9"/>
    </row>
    <row r="181" spans="1:9" ht="12.75">
      <c r="A181" s="31"/>
      <c r="B181" s="21" t="s">
        <v>222</v>
      </c>
      <c r="C181" s="21" t="s">
        <v>179</v>
      </c>
      <c r="D181" s="21"/>
      <c r="E181" s="21"/>
      <c r="F181" s="91" t="s">
        <v>399</v>
      </c>
      <c r="G181" s="26">
        <f>G182+G185+G191+G187</f>
        <v>9211911</v>
      </c>
      <c r="H181" s="26">
        <f>H182+H185+H191+H187</f>
        <v>-492387.17999999993</v>
      </c>
      <c r="I181" s="76">
        <f t="shared" si="8"/>
        <v>8719523.82</v>
      </c>
    </row>
    <row r="182" spans="1:9" ht="12.75">
      <c r="A182" s="31"/>
      <c r="B182" s="21" t="s">
        <v>222</v>
      </c>
      <c r="C182" s="21" t="s">
        <v>179</v>
      </c>
      <c r="D182" s="21" t="s">
        <v>386</v>
      </c>
      <c r="E182" s="21"/>
      <c r="F182" s="88" t="s">
        <v>388</v>
      </c>
      <c r="G182" s="26">
        <f>G183</f>
        <v>5556911</v>
      </c>
      <c r="H182" s="26">
        <f>H183</f>
        <v>142882.02</v>
      </c>
      <c r="I182" s="76">
        <f t="shared" si="8"/>
        <v>5699793.02</v>
      </c>
    </row>
    <row r="183" spans="1:9" ht="38.25">
      <c r="A183" s="31"/>
      <c r="B183" s="21" t="s">
        <v>222</v>
      </c>
      <c r="C183" s="21" t="s">
        <v>179</v>
      </c>
      <c r="D183" s="21" t="s">
        <v>400</v>
      </c>
      <c r="E183" s="21"/>
      <c r="F183" s="88" t="s">
        <v>401</v>
      </c>
      <c r="G183" s="26">
        <f>G184</f>
        <v>5556911</v>
      </c>
      <c r="H183" s="26">
        <f>H184</f>
        <v>142882.02</v>
      </c>
      <c r="I183" s="76">
        <f t="shared" si="8"/>
        <v>5699793.02</v>
      </c>
    </row>
    <row r="184" spans="1:9" ht="12.75">
      <c r="A184" s="31" t="s">
        <v>439</v>
      </c>
      <c r="B184" s="21" t="s">
        <v>222</v>
      </c>
      <c r="C184" s="21" t="s">
        <v>179</v>
      </c>
      <c r="D184" s="21" t="s">
        <v>400</v>
      </c>
      <c r="E184" s="21" t="s">
        <v>140</v>
      </c>
      <c r="F184" s="89" t="s">
        <v>390</v>
      </c>
      <c r="G184" s="26">
        <v>5556911</v>
      </c>
      <c r="H184" s="76">
        <v>142882.02</v>
      </c>
      <c r="I184" s="76">
        <f t="shared" si="8"/>
        <v>5699793.02</v>
      </c>
    </row>
    <row r="185" spans="1:9" ht="38.25" customHeight="1">
      <c r="A185" s="31"/>
      <c r="B185" s="21" t="s">
        <v>222</v>
      </c>
      <c r="C185" s="21" t="s">
        <v>179</v>
      </c>
      <c r="D185" s="21" t="s">
        <v>169</v>
      </c>
      <c r="E185" s="21"/>
      <c r="F185" s="88" t="s">
        <v>362</v>
      </c>
      <c r="G185" s="26">
        <f>G186</f>
        <v>3000000</v>
      </c>
      <c r="H185" s="26">
        <f>H186</f>
        <v>-668111.2</v>
      </c>
      <c r="I185" s="76">
        <f t="shared" si="8"/>
        <v>2331888.8</v>
      </c>
    </row>
    <row r="186" spans="1:9" ht="12.75">
      <c r="A186" s="31" t="s">
        <v>321</v>
      </c>
      <c r="B186" s="21" t="s">
        <v>222</v>
      </c>
      <c r="C186" s="21" t="s">
        <v>179</v>
      </c>
      <c r="D186" s="21" t="s">
        <v>169</v>
      </c>
      <c r="E186" s="21" t="s">
        <v>402</v>
      </c>
      <c r="F186" s="89" t="s">
        <v>390</v>
      </c>
      <c r="G186" s="26">
        <v>3000000</v>
      </c>
      <c r="H186" s="76">
        <v>-668111.2</v>
      </c>
      <c r="I186" s="76">
        <f t="shared" si="8"/>
        <v>2331888.8</v>
      </c>
    </row>
    <row r="187" spans="1:9" ht="25.5">
      <c r="A187" s="31"/>
      <c r="B187" s="21" t="s">
        <v>222</v>
      </c>
      <c r="C187" s="21" t="s">
        <v>179</v>
      </c>
      <c r="D187" s="21" t="s">
        <v>412</v>
      </c>
      <c r="E187" s="21"/>
      <c r="F187" s="88" t="s">
        <v>413</v>
      </c>
      <c r="G187" s="26">
        <f>G188</f>
        <v>655000</v>
      </c>
      <c r="H187" s="26">
        <f>H188</f>
        <v>32842</v>
      </c>
      <c r="I187" s="76">
        <f t="shared" si="8"/>
        <v>687842</v>
      </c>
    </row>
    <row r="188" spans="1:9" ht="12.75">
      <c r="A188" s="31" t="s">
        <v>302</v>
      </c>
      <c r="B188" s="21" t="s">
        <v>222</v>
      </c>
      <c r="C188" s="21" t="s">
        <v>179</v>
      </c>
      <c r="D188" s="21" t="s">
        <v>412</v>
      </c>
      <c r="E188" s="21" t="s">
        <v>140</v>
      </c>
      <c r="F188" s="89" t="s">
        <v>390</v>
      </c>
      <c r="G188" s="26">
        <v>655000</v>
      </c>
      <c r="H188" s="76">
        <v>32842</v>
      </c>
      <c r="I188" s="76">
        <f t="shared" si="8"/>
        <v>687842</v>
      </c>
    </row>
    <row r="189" spans="1:9" ht="25.5" hidden="1">
      <c r="A189" s="31"/>
      <c r="B189" s="21" t="s">
        <v>222</v>
      </c>
      <c r="C189" s="21" t="s">
        <v>179</v>
      </c>
      <c r="D189" s="21" t="s">
        <v>169</v>
      </c>
      <c r="E189" s="21"/>
      <c r="F189" s="88" t="s">
        <v>102</v>
      </c>
      <c r="G189" s="26">
        <v>0</v>
      </c>
      <c r="H189" s="77"/>
      <c r="I189" s="76">
        <f t="shared" si="8"/>
        <v>0</v>
      </c>
    </row>
    <row r="190" spans="1:17" s="9" customFormat="1" ht="25.5" hidden="1">
      <c r="A190" s="31">
        <v>49</v>
      </c>
      <c r="B190" s="21" t="s">
        <v>222</v>
      </c>
      <c r="C190" s="21" t="s">
        <v>179</v>
      </c>
      <c r="D190" s="21" t="s">
        <v>169</v>
      </c>
      <c r="E190" s="21" t="s">
        <v>116</v>
      </c>
      <c r="F190" s="89" t="s">
        <v>199</v>
      </c>
      <c r="G190" s="26">
        <v>0</v>
      </c>
      <c r="H190" s="77"/>
      <c r="I190" s="76">
        <f t="shared" si="8"/>
        <v>0</v>
      </c>
      <c r="J190"/>
      <c r="K190"/>
      <c r="L190"/>
      <c r="M190"/>
      <c r="N190"/>
      <c r="O190"/>
      <c r="P190"/>
      <c r="Q190"/>
    </row>
    <row r="191" spans="1:17" s="9" customFormat="1" ht="25.5" hidden="1">
      <c r="A191" s="31"/>
      <c r="B191" s="21" t="s">
        <v>222</v>
      </c>
      <c r="C191" s="21" t="s">
        <v>179</v>
      </c>
      <c r="D191" s="21" t="s">
        <v>169</v>
      </c>
      <c r="E191" s="21"/>
      <c r="F191" s="89" t="s">
        <v>362</v>
      </c>
      <c r="G191" s="26">
        <f>G192</f>
        <v>0</v>
      </c>
      <c r="H191" s="76">
        <f>H192</f>
        <v>0</v>
      </c>
      <c r="I191" s="76">
        <f t="shared" si="8"/>
        <v>0</v>
      </c>
      <c r="J191"/>
      <c r="K191"/>
      <c r="L191"/>
      <c r="M191"/>
      <c r="N191"/>
      <c r="O191"/>
      <c r="P191"/>
      <c r="Q191"/>
    </row>
    <row r="192" spans="1:17" s="9" customFormat="1" ht="25.5" hidden="1">
      <c r="A192" s="31" t="s">
        <v>321</v>
      </c>
      <c r="B192" s="21" t="s">
        <v>222</v>
      </c>
      <c r="C192" s="21" t="s">
        <v>179</v>
      </c>
      <c r="D192" s="21" t="s">
        <v>169</v>
      </c>
      <c r="E192" s="21" t="s">
        <v>225</v>
      </c>
      <c r="F192" s="89" t="s">
        <v>203</v>
      </c>
      <c r="G192" s="26"/>
      <c r="H192" s="76"/>
      <c r="I192" s="76">
        <f t="shared" si="8"/>
        <v>0</v>
      </c>
      <c r="J192"/>
      <c r="K192"/>
      <c r="L192"/>
      <c r="M192"/>
      <c r="N192"/>
      <c r="O192"/>
      <c r="P192"/>
      <c r="Q192"/>
    </row>
    <row r="193" spans="1:17" ht="12.75">
      <c r="A193" s="30"/>
      <c r="B193" s="20" t="s">
        <v>122</v>
      </c>
      <c r="C193" s="20"/>
      <c r="D193" s="20"/>
      <c r="E193" s="20"/>
      <c r="F193" s="90" t="s">
        <v>363</v>
      </c>
      <c r="G193" s="28">
        <f>G194</f>
        <v>2275217.16</v>
      </c>
      <c r="H193" s="28">
        <f>H194</f>
        <v>273517.75</v>
      </c>
      <c r="I193" s="75">
        <f>H193+G193</f>
        <v>2548734.91</v>
      </c>
      <c r="J193" s="9"/>
      <c r="K193" s="9"/>
      <c r="L193" s="9"/>
      <c r="M193" s="9"/>
      <c r="N193" s="9"/>
      <c r="O193" s="9"/>
      <c r="P193" s="9"/>
      <c r="Q193" s="9"/>
    </row>
    <row r="194" spans="1:9" ht="12.75">
      <c r="A194" s="31"/>
      <c r="B194" s="21" t="s">
        <v>122</v>
      </c>
      <c r="C194" s="21" t="s">
        <v>177</v>
      </c>
      <c r="D194" s="21"/>
      <c r="E194" s="21"/>
      <c r="F194" s="91" t="s">
        <v>100</v>
      </c>
      <c r="G194" s="104">
        <f>G195+G198</f>
        <v>2275217.16</v>
      </c>
      <c r="H194" s="104">
        <f>H195+H198</f>
        <v>273517.75</v>
      </c>
      <c r="I194" s="76">
        <f t="shared" si="8"/>
        <v>2548734.91</v>
      </c>
    </row>
    <row r="195" spans="1:9" ht="12.75">
      <c r="A195" s="31"/>
      <c r="B195" s="21" t="s">
        <v>122</v>
      </c>
      <c r="C195" s="21" t="s">
        <v>177</v>
      </c>
      <c r="D195" s="21" t="s">
        <v>386</v>
      </c>
      <c r="E195" s="21"/>
      <c r="F195" s="88" t="s">
        <v>388</v>
      </c>
      <c r="G195" s="26">
        <f>G196</f>
        <v>2212964</v>
      </c>
      <c r="H195" s="26">
        <f>H196</f>
        <v>267484.39</v>
      </c>
      <c r="I195" s="76">
        <f t="shared" si="8"/>
        <v>2480448.39</v>
      </c>
    </row>
    <row r="196" spans="1:9" ht="38.25">
      <c r="A196" s="31"/>
      <c r="B196" s="21" t="s">
        <v>122</v>
      </c>
      <c r="C196" s="21" t="s">
        <v>177</v>
      </c>
      <c r="D196" s="21" t="s">
        <v>403</v>
      </c>
      <c r="E196" s="21"/>
      <c r="F196" s="88" t="s">
        <v>404</v>
      </c>
      <c r="G196" s="26">
        <f>G197</f>
        <v>2212964</v>
      </c>
      <c r="H196" s="26">
        <f>H197</f>
        <v>267484.39</v>
      </c>
      <c r="I196" s="76">
        <f t="shared" si="8"/>
        <v>2480448.39</v>
      </c>
    </row>
    <row r="197" spans="1:9" ht="12.75">
      <c r="A197" s="31" t="s">
        <v>440</v>
      </c>
      <c r="B197" s="21" t="s">
        <v>122</v>
      </c>
      <c r="C197" s="21" t="s">
        <v>177</v>
      </c>
      <c r="D197" s="21" t="s">
        <v>403</v>
      </c>
      <c r="E197" s="21" t="s">
        <v>140</v>
      </c>
      <c r="F197" s="89" t="s">
        <v>390</v>
      </c>
      <c r="G197" s="26">
        <v>2212964</v>
      </c>
      <c r="H197" s="76">
        <v>267484.39</v>
      </c>
      <c r="I197" s="76">
        <f t="shared" si="8"/>
        <v>2480448.39</v>
      </c>
    </row>
    <row r="198" spans="1:9" ht="38.25">
      <c r="A198" s="31"/>
      <c r="B198" s="21" t="s">
        <v>122</v>
      </c>
      <c r="C198" s="21" t="s">
        <v>177</v>
      </c>
      <c r="D198" s="21" t="s">
        <v>457</v>
      </c>
      <c r="E198" s="21"/>
      <c r="F198" s="88" t="s">
        <v>405</v>
      </c>
      <c r="G198" s="26">
        <f>G199</f>
        <v>62253.16</v>
      </c>
      <c r="H198" s="26">
        <f>H199</f>
        <v>6033.36</v>
      </c>
      <c r="I198" s="76">
        <f t="shared" si="8"/>
        <v>68286.52</v>
      </c>
    </row>
    <row r="199" spans="1:9" ht="12.75">
      <c r="A199" s="31" t="s">
        <v>333</v>
      </c>
      <c r="B199" s="21" t="s">
        <v>122</v>
      </c>
      <c r="C199" s="21" t="s">
        <v>177</v>
      </c>
      <c r="D199" s="21" t="s">
        <v>457</v>
      </c>
      <c r="E199" s="21" t="s">
        <v>140</v>
      </c>
      <c r="F199" s="89" t="s">
        <v>390</v>
      </c>
      <c r="G199" s="26">
        <v>62253.16</v>
      </c>
      <c r="H199" s="76">
        <v>6033.36</v>
      </c>
      <c r="I199" s="76">
        <f t="shared" si="8"/>
        <v>68286.52</v>
      </c>
    </row>
    <row r="200" spans="1:9" s="120" customFormat="1" ht="25.5" hidden="1">
      <c r="A200" s="115"/>
      <c r="B200" s="121" t="s">
        <v>280</v>
      </c>
      <c r="C200" s="123"/>
      <c r="D200" s="122"/>
      <c r="E200" s="116"/>
      <c r="F200" s="117" t="s">
        <v>232</v>
      </c>
      <c r="G200" s="118">
        <f>G201</f>
        <v>0</v>
      </c>
      <c r="H200" s="118">
        <f>H201</f>
        <v>0</v>
      </c>
      <c r="I200" s="119">
        <f t="shared" si="8"/>
        <v>0</v>
      </c>
    </row>
    <row r="201" spans="1:9" s="112" customFormat="1" ht="12.75" hidden="1">
      <c r="A201" s="110"/>
      <c r="B201" s="111" t="s">
        <v>280</v>
      </c>
      <c r="C201" s="111" t="s">
        <v>179</v>
      </c>
      <c r="D201" s="111" t="s">
        <v>120</v>
      </c>
      <c r="E201" s="111"/>
      <c r="F201" s="113" t="s">
        <v>233</v>
      </c>
      <c r="G201" s="104">
        <f>G202</f>
        <v>0</v>
      </c>
      <c r="H201" s="104">
        <f>H202</f>
        <v>0</v>
      </c>
      <c r="I201" s="103">
        <f t="shared" si="8"/>
        <v>0</v>
      </c>
    </row>
    <row r="202" spans="1:9" s="112" customFormat="1" ht="12.75" hidden="1">
      <c r="A202" s="110" t="s">
        <v>333</v>
      </c>
      <c r="B202" s="111" t="s">
        <v>280</v>
      </c>
      <c r="C202" s="111" t="s">
        <v>179</v>
      </c>
      <c r="D202" s="111" t="s">
        <v>120</v>
      </c>
      <c r="E202" s="111" t="s">
        <v>219</v>
      </c>
      <c r="F202" s="114" t="s">
        <v>192</v>
      </c>
      <c r="G202" s="104"/>
      <c r="H202" s="103">
        <v>0</v>
      </c>
      <c r="I202" s="103">
        <f t="shared" si="8"/>
        <v>0</v>
      </c>
    </row>
    <row r="203" spans="1:17" ht="12.75" hidden="1">
      <c r="A203" s="30"/>
      <c r="B203" s="20" t="s">
        <v>107</v>
      </c>
      <c r="C203" s="20"/>
      <c r="D203" s="20"/>
      <c r="E203" s="20"/>
      <c r="F203" s="90" t="s">
        <v>108</v>
      </c>
      <c r="G203" s="28">
        <f>G204</f>
        <v>0</v>
      </c>
      <c r="H203" s="28">
        <f>H204</f>
        <v>0</v>
      </c>
      <c r="I203" s="75">
        <f t="shared" si="8"/>
        <v>0</v>
      </c>
      <c r="J203" s="9"/>
      <c r="K203" s="9"/>
      <c r="L203" s="9"/>
      <c r="M203" s="9"/>
      <c r="N203" s="9"/>
      <c r="O203" s="9"/>
      <c r="P203" s="9"/>
      <c r="Q203" s="9"/>
    </row>
    <row r="204" spans="1:9" ht="12.75" hidden="1">
      <c r="A204" s="31"/>
      <c r="B204" s="21" t="s">
        <v>173</v>
      </c>
      <c r="C204" s="21" t="s">
        <v>220</v>
      </c>
      <c r="D204" s="21"/>
      <c r="E204" s="21"/>
      <c r="F204" s="91" t="s">
        <v>214</v>
      </c>
      <c r="G204" s="26">
        <f>G207+G209+G205+G211+G213</f>
        <v>0</v>
      </c>
      <c r="H204" s="26">
        <f>H207+H209+H205+H211+H213</f>
        <v>0</v>
      </c>
      <c r="I204" s="76">
        <f t="shared" si="8"/>
        <v>0</v>
      </c>
    </row>
    <row r="205" spans="1:9" ht="38.25" hidden="1">
      <c r="A205" s="31"/>
      <c r="B205" s="21" t="s">
        <v>107</v>
      </c>
      <c r="C205" s="21" t="s">
        <v>220</v>
      </c>
      <c r="D205" s="21" t="s">
        <v>324</v>
      </c>
      <c r="E205" s="21"/>
      <c r="F205" s="88" t="s">
        <v>97</v>
      </c>
      <c r="G205" s="26">
        <f>G206</f>
        <v>0</v>
      </c>
      <c r="H205" s="26">
        <f>H206</f>
        <v>0</v>
      </c>
      <c r="I205" s="76">
        <f t="shared" si="8"/>
        <v>0</v>
      </c>
    </row>
    <row r="206" spans="1:9" ht="12.75" hidden="1">
      <c r="A206" s="31" t="s">
        <v>345</v>
      </c>
      <c r="B206" s="21" t="s">
        <v>173</v>
      </c>
      <c r="C206" s="21" t="s">
        <v>220</v>
      </c>
      <c r="D206" s="21" t="s">
        <v>324</v>
      </c>
      <c r="E206" s="21" t="s">
        <v>175</v>
      </c>
      <c r="F206" s="89" t="s">
        <v>214</v>
      </c>
      <c r="G206" s="26"/>
      <c r="H206" s="76"/>
      <c r="I206" s="76">
        <f t="shared" si="8"/>
        <v>0</v>
      </c>
    </row>
    <row r="207" spans="1:9" ht="38.25" hidden="1">
      <c r="A207" s="31"/>
      <c r="B207" s="21" t="s">
        <v>107</v>
      </c>
      <c r="C207" s="21" t="s">
        <v>220</v>
      </c>
      <c r="D207" s="21" t="s">
        <v>320</v>
      </c>
      <c r="E207" s="21"/>
      <c r="F207" s="88" t="s">
        <v>97</v>
      </c>
      <c r="G207" s="26">
        <f>G208</f>
        <v>0</v>
      </c>
      <c r="H207" s="26">
        <f>H208</f>
        <v>0</v>
      </c>
      <c r="I207" s="76">
        <f t="shared" si="8"/>
        <v>0</v>
      </c>
    </row>
    <row r="208" spans="1:9" ht="12.75" hidden="1">
      <c r="A208" s="31" t="s">
        <v>302</v>
      </c>
      <c r="B208" s="21" t="s">
        <v>173</v>
      </c>
      <c r="C208" s="21" t="s">
        <v>220</v>
      </c>
      <c r="D208" s="21" t="s">
        <v>320</v>
      </c>
      <c r="E208" s="21" t="s">
        <v>175</v>
      </c>
      <c r="F208" s="89" t="s">
        <v>214</v>
      </c>
      <c r="G208" s="26">
        <v>0</v>
      </c>
      <c r="H208" s="76">
        <v>0</v>
      </c>
      <c r="I208" s="76">
        <f t="shared" si="8"/>
        <v>0</v>
      </c>
    </row>
    <row r="209" spans="1:9" ht="12.75" hidden="1">
      <c r="A209" s="31"/>
      <c r="B209" s="21" t="s">
        <v>176</v>
      </c>
      <c r="C209" s="21" t="s">
        <v>220</v>
      </c>
      <c r="D209" s="21" t="s">
        <v>174</v>
      </c>
      <c r="E209" s="21"/>
      <c r="F209" s="88" t="s">
        <v>109</v>
      </c>
      <c r="G209" s="26">
        <f>G210</f>
        <v>0</v>
      </c>
      <c r="H209" s="76">
        <f>H210</f>
        <v>0</v>
      </c>
      <c r="I209" s="76">
        <f t="shared" si="8"/>
        <v>0</v>
      </c>
    </row>
    <row r="210" spans="1:9" ht="12.75" customHeight="1" hidden="1">
      <c r="A210" s="31" t="s">
        <v>346</v>
      </c>
      <c r="B210" s="21" t="s">
        <v>107</v>
      </c>
      <c r="C210" s="21" t="s">
        <v>220</v>
      </c>
      <c r="D210" s="21" t="s">
        <v>174</v>
      </c>
      <c r="E210" s="21" t="s">
        <v>175</v>
      </c>
      <c r="F210" s="89" t="s">
        <v>214</v>
      </c>
      <c r="G210" s="26"/>
      <c r="H210" s="76"/>
      <c r="I210" s="76">
        <f t="shared" si="8"/>
        <v>0</v>
      </c>
    </row>
    <row r="211" spans="1:9" ht="100.5" customHeight="1" hidden="1">
      <c r="A211" s="31"/>
      <c r="B211" s="21" t="s">
        <v>107</v>
      </c>
      <c r="C211" s="21" t="s">
        <v>220</v>
      </c>
      <c r="D211" s="21" t="s">
        <v>325</v>
      </c>
      <c r="E211" s="21"/>
      <c r="F211" s="88" t="s">
        <v>326</v>
      </c>
      <c r="G211" s="26">
        <f>G212</f>
        <v>0</v>
      </c>
      <c r="H211" s="26">
        <f>H212</f>
        <v>0</v>
      </c>
      <c r="I211" s="76">
        <f t="shared" si="8"/>
        <v>0</v>
      </c>
    </row>
    <row r="212" spans="1:9" ht="12.75" hidden="1">
      <c r="A212" s="31" t="s">
        <v>353</v>
      </c>
      <c r="B212" s="21" t="s">
        <v>173</v>
      </c>
      <c r="C212" s="21" t="s">
        <v>220</v>
      </c>
      <c r="D212" s="21" t="s">
        <v>325</v>
      </c>
      <c r="E212" s="21" t="s">
        <v>175</v>
      </c>
      <c r="F212" s="89" t="s">
        <v>214</v>
      </c>
      <c r="G212" s="26"/>
      <c r="H212" s="76"/>
      <c r="I212" s="76">
        <f t="shared" si="8"/>
        <v>0</v>
      </c>
    </row>
    <row r="213" spans="1:9" ht="76.5" hidden="1">
      <c r="A213" s="31"/>
      <c r="B213" s="21" t="s">
        <v>107</v>
      </c>
      <c r="C213" s="21" t="s">
        <v>220</v>
      </c>
      <c r="D213" s="21" t="s">
        <v>351</v>
      </c>
      <c r="E213" s="21"/>
      <c r="F213" s="88" t="s">
        <v>352</v>
      </c>
      <c r="G213" s="26">
        <f>G214</f>
        <v>0</v>
      </c>
      <c r="H213" s="26">
        <f>H214</f>
        <v>0</v>
      </c>
      <c r="I213" s="76">
        <f t="shared" si="8"/>
        <v>0</v>
      </c>
    </row>
    <row r="214" spans="1:9" ht="12.75" hidden="1">
      <c r="A214" s="31" t="s">
        <v>354</v>
      </c>
      <c r="B214" s="21" t="s">
        <v>173</v>
      </c>
      <c r="C214" s="21" t="s">
        <v>220</v>
      </c>
      <c r="D214" s="21" t="s">
        <v>351</v>
      </c>
      <c r="E214" s="21" t="s">
        <v>175</v>
      </c>
      <c r="F214" s="89" t="s">
        <v>214</v>
      </c>
      <c r="G214" s="26">
        <v>0</v>
      </c>
      <c r="H214" s="76"/>
      <c r="I214" s="76">
        <f t="shared" si="8"/>
        <v>0</v>
      </c>
    </row>
    <row r="215" spans="1:9" ht="12.75">
      <c r="A215" s="15"/>
      <c r="B215" s="15"/>
      <c r="C215" s="15"/>
      <c r="D215" s="15"/>
      <c r="E215" s="15"/>
      <c r="F215" s="12" t="s">
        <v>228</v>
      </c>
      <c r="G215" s="28">
        <f>G11+G41+G51+G62+G150+G154+G163+G180+G172+G203+G45+G193+G200</f>
        <v>70821146.77</v>
      </c>
      <c r="H215" s="28">
        <f>H11+H41+H51+H62+H150+H154+H163+H180+H172+H203+H45+H193+H200</f>
        <v>4618669.600000001</v>
      </c>
      <c r="I215" s="75">
        <f>H215+G215</f>
        <v>75439816.36999999</v>
      </c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spans="1:5" ht="12.75">
      <c r="A221" s="3"/>
      <c r="B221"/>
      <c r="C221"/>
      <c r="D221"/>
      <c r="E221"/>
    </row>
    <row r="222" spans="1:5" ht="12.75">
      <c r="A222" s="3"/>
      <c r="B222"/>
      <c r="C222"/>
      <c r="D222"/>
      <c r="E222"/>
    </row>
    <row r="223" spans="1:5" ht="12.75">
      <c r="A223" s="3"/>
      <c r="B223"/>
      <c r="C223"/>
      <c r="D223"/>
      <c r="E223"/>
    </row>
    <row r="224" spans="1:5" ht="12.75">
      <c r="A224" s="3"/>
      <c r="B224"/>
      <c r="C224"/>
      <c r="D224"/>
      <c r="E224"/>
    </row>
    <row r="225" spans="1:5" ht="12.75">
      <c r="A225" s="3"/>
      <c r="B225"/>
      <c r="C225"/>
      <c r="D225"/>
      <c r="E225"/>
    </row>
    <row r="226" spans="1:5" ht="12.75">
      <c r="A226" s="3"/>
      <c r="B226"/>
      <c r="C226"/>
      <c r="D226"/>
      <c r="E226"/>
    </row>
    <row r="227" spans="1:5" ht="12.75">
      <c r="A227" s="3"/>
      <c r="B227"/>
      <c r="C227"/>
      <c r="D227"/>
      <c r="E227"/>
    </row>
    <row r="228" spans="1:5" ht="12.75">
      <c r="A228" s="3"/>
      <c r="B228"/>
      <c r="C228"/>
      <c r="D228"/>
      <c r="E228"/>
    </row>
    <row r="229" spans="1:5" ht="12.75">
      <c r="A229" s="3"/>
      <c r="B229"/>
      <c r="C229"/>
      <c r="D229"/>
      <c r="E229"/>
    </row>
    <row r="230" spans="1:5" ht="12.75">
      <c r="A230" s="3"/>
      <c r="B230"/>
      <c r="C230"/>
      <c r="D230"/>
      <c r="E230"/>
    </row>
    <row r="231" spans="1:5" ht="12.75">
      <c r="A231" s="3"/>
      <c r="B231"/>
      <c r="C231"/>
      <c r="D231"/>
      <c r="E231"/>
    </row>
    <row r="232" spans="1:5" ht="12.75">
      <c r="A232" s="3"/>
      <c r="B232"/>
      <c r="C232"/>
      <c r="D232"/>
      <c r="E232"/>
    </row>
    <row r="233" spans="1:5" ht="12.75">
      <c r="A233" s="3"/>
      <c r="B233"/>
      <c r="C233"/>
      <c r="D233"/>
      <c r="E233"/>
    </row>
    <row r="234" spans="1:5" ht="12.75">
      <c r="A234" s="3"/>
      <c r="B234"/>
      <c r="C234"/>
      <c r="D234"/>
      <c r="E234"/>
    </row>
    <row r="235" spans="1:5" ht="12.75">
      <c r="A235" s="3"/>
      <c r="B235"/>
      <c r="C235"/>
      <c r="D235"/>
      <c r="E235"/>
    </row>
    <row r="236" spans="1:5" ht="12.75">
      <c r="A236" s="3"/>
      <c r="B236"/>
      <c r="C236"/>
      <c r="D236"/>
      <c r="E236"/>
    </row>
    <row r="237" spans="1:5" ht="12.75">
      <c r="A237" s="3"/>
      <c r="B237"/>
      <c r="C237"/>
      <c r="D237"/>
      <c r="E237"/>
    </row>
    <row r="238" spans="1:5" ht="12.75">
      <c r="A238" s="3"/>
      <c r="B238"/>
      <c r="C238"/>
      <c r="D238"/>
      <c r="E238"/>
    </row>
    <row r="239" spans="1:5" ht="12.75">
      <c r="A239" s="3"/>
      <c r="B239"/>
      <c r="C239"/>
      <c r="D239"/>
      <c r="E239"/>
    </row>
    <row r="240" spans="1:5" ht="12.75">
      <c r="A240" s="3"/>
      <c r="B240"/>
      <c r="C240"/>
      <c r="D240"/>
      <c r="E240"/>
    </row>
    <row r="241" spans="1:5" ht="12.75">
      <c r="A241" s="3"/>
      <c r="B241"/>
      <c r="C241"/>
      <c r="D241"/>
      <c r="E241"/>
    </row>
    <row r="242" spans="1:5" ht="12.75">
      <c r="A242" s="3"/>
      <c r="B242"/>
      <c r="C242"/>
      <c r="D242"/>
      <c r="E242"/>
    </row>
    <row r="243" spans="1:5" ht="12.75">
      <c r="A243" s="3"/>
      <c r="B243"/>
      <c r="C243"/>
      <c r="D243"/>
      <c r="E243"/>
    </row>
    <row r="244" spans="1:5" ht="12.75">
      <c r="A244" s="3"/>
      <c r="B244"/>
      <c r="C244"/>
      <c r="D244"/>
      <c r="E244"/>
    </row>
    <row r="245" spans="1:5" ht="12.75">
      <c r="A245" s="3"/>
      <c r="B245"/>
      <c r="C245"/>
      <c r="D245"/>
      <c r="E245"/>
    </row>
    <row r="246" spans="1:5" ht="12.75">
      <c r="A246" s="3"/>
      <c r="B246"/>
      <c r="C246"/>
      <c r="D246"/>
      <c r="E246"/>
    </row>
    <row r="247" spans="1:5" ht="12.75">
      <c r="A247" s="3"/>
      <c r="B247"/>
      <c r="C247"/>
      <c r="D247"/>
      <c r="E247"/>
    </row>
    <row r="248" spans="1:5" ht="12.75">
      <c r="A248" s="3"/>
      <c r="B248"/>
      <c r="C248"/>
      <c r="D248"/>
      <c r="E248"/>
    </row>
    <row r="249" spans="1:5" ht="12.75">
      <c r="A249" s="3"/>
      <c r="B249"/>
      <c r="C249"/>
      <c r="D249"/>
      <c r="E249"/>
    </row>
    <row r="250" spans="1:5" ht="12.75">
      <c r="A250" s="3"/>
      <c r="B250"/>
      <c r="C250"/>
      <c r="D250"/>
      <c r="E250"/>
    </row>
    <row r="251" spans="1:5" ht="12.75">
      <c r="A251" s="3"/>
      <c r="B251"/>
      <c r="C251"/>
      <c r="D251"/>
      <c r="E251"/>
    </row>
  </sheetData>
  <sheetProtection/>
  <mergeCells count="19">
    <mergeCell ref="A3:I3"/>
    <mergeCell ref="A4:I4"/>
    <mergeCell ref="A5:I5"/>
    <mergeCell ref="H7:H9"/>
    <mergeCell ref="I7:I9"/>
    <mergeCell ref="B7:B9"/>
    <mergeCell ref="F7:F9"/>
    <mergeCell ref="G7:G9"/>
    <mergeCell ref="A7:A9"/>
    <mergeCell ref="C7:C9"/>
    <mergeCell ref="D7:D9"/>
    <mergeCell ref="E7:E9"/>
    <mergeCell ref="G141:G143"/>
    <mergeCell ref="A141:A143"/>
    <mergeCell ref="B141:B143"/>
    <mergeCell ref="C141:C143"/>
    <mergeCell ref="D141:D143"/>
    <mergeCell ref="E141:E143"/>
    <mergeCell ref="F141:F143"/>
  </mergeCells>
  <printOptions/>
  <pageMargins left="0.55" right="0.16" top="0.71" bottom="0.64" header="0.16" footer="0.26"/>
  <pageSetup horizontalDpi="600" verticalDpi="600" orientation="portrait" paperSize="9" scale="94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6.875" style="1" customWidth="1"/>
    <col min="2" max="2" width="33.125" style="1" customWidth="1"/>
    <col min="3" max="3" width="36.75390625" style="1" customWidth="1"/>
    <col min="4" max="4" width="33.875" style="1" customWidth="1"/>
    <col min="5" max="5" width="18.75390625" style="1" hidden="1" customWidth="1"/>
    <col min="6" max="6" width="17.75390625" style="1" hidden="1" customWidth="1"/>
    <col min="7" max="16384" width="9.125" style="1" customWidth="1"/>
  </cols>
  <sheetData>
    <row r="1" spans="4:6" ht="52.5" customHeight="1">
      <c r="D1" s="160" t="s">
        <v>688</v>
      </c>
      <c r="E1" s="253"/>
      <c r="F1" s="253"/>
    </row>
    <row r="2" spans="1:6" s="133" customFormat="1" ht="60" customHeight="1">
      <c r="A2" s="254" t="s">
        <v>459</v>
      </c>
      <c r="B2" s="254"/>
      <c r="C2" s="254"/>
      <c r="D2" s="254"/>
      <c r="E2" s="254"/>
      <c r="F2" s="254"/>
    </row>
    <row r="3" spans="1:6" s="133" customFormat="1" ht="25.5" customHeight="1" thickBot="1">
      <c r="A3" s="134"/>
      <c r="B3" s="134"/>
      <c r="C3" s="134"/>
      <c r="D3" s="134"/>
      <c r="E3" s="135"/>
      <c r="F3" s="136" t="s">
        <v>416</v>
      </c>
    </row>
    <row r="4" spans="1:6" ht="50.25" customHeight="1" thickBot="1">
      <c r="A4" s="137" t="s">
        <v>460</v>
      </c>
      <c r="B4" s="138" t="s">
        <v>461</v>
      </c>
      <c r="C4" s="137" t="s">
        <v>462</v>
      </c>
      <c r="D4" s="139" t="s">
        <v>463</v>
      </c>
      <c r="E4" s="140" t="s">
        <v>464</v>
      </c>
      <c r="F4" s="141" t="s">
        <v>465</v>
      </c>
    </row>
    <row r="5" spans="1:6" ht="39" customHeight="1">
      <c r="A5" s="142"/>
      <c r="B5" s="143"/>
      <c r="C5" s="144" t="s">
        <v>466</v>
      </c>
      <c r="D5" s="161">
        <f>SUM(D6:D13)</f>
        <v>40380852.7</v>
      </c>
      <c r="E5" s="145">
        <f>SUM(E6:E13)</f>
        <v>24178116</v>
      </c>
      <c r="F5" s="146">
        <f>SUM(F6:F13)</f>
        <v>24052437</v>
      </c>
    </row>
    <row r="6" spans="1:6" ht="58.5" customHeight="1">
      <c r="A6" s="147" t="s">
        <v>467</v>
      </c>
      <c r="B6" s="148" t="s">
        <v>468</v>
      </c>
      <c r="C6" s="149" t="s">
        <v>469</v>
      </c>
      <c r="D6" s="162">
        <v>27827999</v>
      </c>
      <c r="E6" s="151">
        <v>23749328</v>
      </c>
      <c r="F6" s="152">
        <v>23612030</v>
      </c>
    </row>
    <row r="7" spans="1:6" ht="66" hidden="1">
      <c r="A7" s="147" t="s">
        <v>470</v>
      </c>
      <c r="B7" s="148" t="s">
        <v>479</v>
      </c>
      <c r="C7" s="149" t="s">
        <v>471</v>
      </c>
      <c r="D7" s="162"/>
      <c r="E7" s="151"/>
      <c r="F7" s="152"/>
    </row>
    <row r="8" spans="1:6" ht="54" customHeight="1" hidden="1">
      <c r="A8" s="147" t="s">
        <v>470</v>
      </c>
      <c r="B8" s="148" t="s">
        <v>480</v>
      </c>
      <c r="C8" s="153" t="s">
        <v>472</v>
      </c>
      <c r="D8" s="162"/>
      <c r="E8" s="151"/>
      <c r="F8" s="152"/>
    </row>
    <row r="9" spans="1:6" ht="122.25" customHeight="1">
      <c r="A9" s="147" t="s">
        <v>473</v>
      </c>
      <c r="B9" s="148" t="s">
        <v>481</v>
      </c>
      <c r="C9" s="149" t="s">
        <v>482</v>
      </c>
      <c r="D9" s="162">
        <v>2741110</v>
      </c>
      <c r="E9" s="151"/>
      <c r="F9" s="152"/>
    </row>
    <row r="10" spans="1:6" s="154" customFormat="1" ht="108.75" customHeight="1">
      <c r="A10" s="147" t="s">
        <v>476</v>
      </c>
      <c r="B10" s="148" t="s">
        <v>474</v>
      </c>
      <c r="C10" s="149" t="s">
        <v>475</v>
      </c>
      <c r="D10" s="162">
        <v>425622</v>
      </c>
      <c r="E10" s="151">
        <v>428788</v>
      </c>
      <c r="F10" s="152">
        <v>440407</v>
      </c>
    </row>
    <row r="11" spans="1:6" s="154" customFormat="1" ht="149.25" customHeight="1">
      <c r="A11" s="147" t="s">
        <v>483</v>
      </c>
      <c r="B11" s="148" t="s">
        <v>484</v>
      </c>
      <c r="C11" s="149" t="s">
        <v>485</v>
      </c>
      <c r="D11" s="162">
        <v>1337842</v>
      </c>
      <c r="E11" s="151"/>
      <c r="F11" s="152"/>
    </row>
    <row r="12" spans="1:6" s="154" customFormat="1" ht="120" customHeight="1">
      <c r="A12" s="147" t="s">
        <v>486</v>
      </c>
      <c r="B12" s="148" t="s">
        <v>487</v>
      </c>
      <c r="C12" s="149" t="s">
        <v>489</v>
      </c>
      <c r="D12" s="162">
        <v>7902239.7</v>
      </c>
      <c r="E12" s="151"/>
      <c r="F12" s="152"/>
    </row>
    <row r="13" spans="1:6" s="154" customFormat="1" ht="39" customHeight="1">
      <c r="A13" s="147" t="s">
        <v>491</v>
      </c>
      <c r="B13" s="148" t="s">
        <v>488</v>
      </c>
      <c r="C13" s="149" t="s">
        <v>490</v>
      </c>
      <c r="D13" s="163">
        <v>146040</v>
      </c>
      <c r="E13" s="151"/>
      <c r="F13" s="152"/>
    </row>
  </sheetData>
  <sheetProtection/>
  <mergeCells count="2">
    <mergeCell ref="E1:F1"/>
    <mergeCell ref="A2:F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6.875" style="1" customWidth="1"/>
    <col min="2" max="2" width="30.375" style="1" customWidth="1"/>
    <col min="3" max="3" width="39.75390625" style="1" customWidth="1"/>
    <col min="4" max="4" width="33.625" style="1" customWidth="1"/>
    <col min="5" max="5" width="16.25390625" style="1" hidden="1" customWidth="1"/>
    <col min="6" max="6" width="15.125" style="1" hidden="1" customWidth="1"/>
    <col min="7" max="16384" width="9.125" style="1" customWidth="1"/>
  </cols>
  <sheetData>
    <row r="1" spans="4:6" ht="63" customHeight="1">
      <c r="D1" s="160" t="s">
        <v>689</v>
      </c>
      <c r="E1" s="255"/>
      <c r="F1" s="255"/>
    </row>
    <row r="2" spans="1:6" s="133" customFormat="1" ht="60" customHeight="1">
      <c r="A2" s="254" t="s">
        <v>477</v>
      </c>
      <c r="B2" s="254"/>
      <c r="C2" s="254"/>
      <c r="D2" s="254"/>
      <c r="E2" s="254"/>
      <c r="F2" s="254"/>
    </row>
    <row r="3" spans="1:6" s="133" customFormat="1" ht="25.5" customHeight="1" thickBot="1">
      <c r="A3" s="134"/>
      <c r="B3" s="134"/>
      <c r="C3" s="134"/>
      <c r="D3" s="134"/>
      <c r="E3" s="134"/>
      <c r="F3" s="134"/>
    </row>
    <row r="4" spans="1:6" ht="50.25" customHeight="1" thickBot="1">
      <c r="A4" s="137" t="s">
        <v>460</v>
      </c>
      <c r="B4" s="138" t="s">
        <v>461</v>
      </c>
      <c r="C4" s="137" t="s">
        <v>462</v>
      </c>
      <c r="D4" s="155" t="s">
        <v>463</v>
      </c>
      <c r="E4" s="155" t="s">
        <v>464</v>
      </c>
      <c r="F4" s="155" t="s">
        <v>465</v>
      </c>
    </row>
    <row r="5" spans="1:6" ht="42" customHeight="1">
      <c r="A5" s="142"/>
      <c r="B5" s="143"/>
      <c r="C5" s="144" t="s">
        <v>466</v>
      </c>
      <c r="D5" s="145">
        <f>D6+D7</f>
        <v>167280.31</v>
      </c>
      <c r="E5" s="145">
        <v>155000</v>
      </c>
      <c r="F5" s="145">
        <v>155000</v>
      </c>
    </row>
    <row r="6" spans="1:6" ht="150" customHeight="1">
      <c r="A6" s="156" t="s">
        <v>467</v>
      </c>
      <c r="B6" s="157" t="s">
        <v>492</v>
      </c>
      <c r="C6" s="158" t="s">
        <v>478</v>
      </c>
      <c r="D6" s="159">
        <v>97280.31</v>
      </c>
      <c r="E6" s="159">
        <v>155000</v>
      </c>
      <c r="F6" s="159">
        <v>155000</v>
      </c>
    </row>
    <row r="7" spans="1:6" ht="231">
      <c r="A7" s="156" t="s">
        <v>473</v>
      </c>
      <c r="B7" s="157" t="s">
        <v>493</v>
      </c>
      <c r="C7" s="149" t="s">
        <v>494</v>
      </c>
      <c r="D7" s="164">
        <v>70000</v>
      </c>
      <c r="E7" s="150">
        <v>0</v>
      </c>
      <c r="F7" s="150">
        <v>0</v>
      </c>
    </row>
  </sheetData>
  <sheetProtection/>
  <mergeCells count="2">
    <mergeCell ref="E1:F1"/>
    <mergeCell ref="A2:F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7.375" style="0" customWidth="1"/>
    <col min="4" max="5" width="17.375" style="1" customWidth="1"/>
    <col min="6" max="16384" width="9.125" style="1" customWidth="1"/>
  </cols>
  <sheetData>
    <row r="1" ht="12.75" customHeight="1">
      <c r="C1" s="35"/>
    </row>
    <row r="2" spans="1:14" ht="15" customHeight="1">
      <c r="A2" s="65" t="s">
        <v>690</v>
      </c>
      <c r="B2" s="65"/>
      <c r="C2" s="65"/>
      <c r="D2" s="66"/>
      <c r="E2" s="66"/>
      <c r="F2" s="66"/>
      <c r="G2" s="65"/>
      <c r="H2" s="67"/>
      <c r="I2" s="65"/>
      <c r="J2" s="65"/>
      <c r="K2" s="65"/>
      <c r="L2" s="66"/>
      <c r="M2" s="66"/>
      <c r="N2" s="66"/>
    </row>
    <row r="3" spans="1:17" ht="9.7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5" ht="56.25" customHeight="1">
      <c r="A4" s="262" t="s">
        <v>415</v>
      </c>
      <c r="B4" s="262"/>
      <c r="C4" s="262"/>
      <c r="D4" s="262"/>
      <c r="E4" s="262"/>
    </row>
    <row r="5" ht="23.25" customHeight="1" thickBot="1"/>
    <row r="6" spans="1:5" ht="24.75" customHeight="1" thickBot="1">
      <c r="A6" s="237" t="s">
        <v>247</v>
      </c>
      <c r="B6" s="263" t="s">
        <v>259</v>
      </c>
      <c r="C6" s="265" t="s">
        <v>371</v>
      </c>
      <c r="D6" s="256" t="s">
        <v>458</v>
      </c>
      <c r="E6" s="259" t="s">
        <v>13</v>
      </c>
    </row>
    <row r="7" spans="1:5" ht="24.75" customHeight="1" thickBot="1">
      <c r="A7" s="237"/>
      <c r="B7" s="263"/>
      <c r="C7" s="266"/>
      <c r="D7" s="257"/>
      <c r="E7" s="260"/>
    </row>
    <row r="8" spans="1:5" ht="74.25" customHeight="1" thickBot="1">
      <c r="A8" s="239"/>
      <c r="B8" s="264"/>
      <c r="C8" s="267"/>
      <c r="D8" s="258"/>
      <c r="E8" s="261"/>
    </row>
    <row r="9" spans="1:5" ht="13.5" thickBot="1">
      <c r="A9" s="13">
        <v>1</v>
      </c>
      <c r="B9" s="14">
        <v>2</v>
      </c>
      <c r="C9" s="33">
        <v>3</v>
      </c>
      <c r="D9" s="78">
        <v>4</v>
      </c>
      <c r="E9" s="79">
        <v>5</v>
      </c>
    </row>
    <row r="10" spans="1:3" ht="12.75">
      <c r="A10" s="11"/>
      <c r="B10" s="12"/>
      <c r="C10" s="10"/>
    </row>
    <row r="11" spans="1:5" ht="26.25" customHeight="1">
      <c r="A11" s="97" t="s">
        <v>261</v>
      </c>
      <c r="B11" s="98" t="s">
        <v>262</v>
      </c>
      <c r="C11" s="99">
        <f>C12+C14</f>
        <v>0</v>
      </c>
      <c r="D11" s="99">
        <f>D12+D14</f>
        <v>0</v>
      </c>
      <c r="E11" s="28">
        <f aca="true" t="shared" si="0" ref="E11:E25">D11+C11</f>
        <v>0</v>
      </c>
    </row>
    <row r="12" spans="1:5" ht="25.5" customHeight="1">
      <c r="A12" s="31" t="s">
        <v>260</v>
      </c>
      <c r="B12" s="29" t="s">
        <v>263</v>
      </c>
      <c r="C12" s="26">
        <f>C13</f>
        <v>0</v>
      </c>
      <c r="D12" s="26">
        <f>D13</f>
        <v>0</v>
      </c>
      <c r="E12" s="26">
        <f t="shared" si="0"/>
        <v>0</v>
      </c>
    </row>
    <row r="13" spans="1:5" ht="25.5" customHeight="1">
      <c r="A13" s="31" t="s">
        <v>248</v>
      </c>
      <c r="B13" s="29" t="s">
        <v>249</v>
      </c>
      <c r="C13" s="26">
        <v>0</v>
      </c>
      <c r="D13" s="109">
        <v>0</v>
      </c>
      <c r="E13" s="26">
        <f t="shared" si="0"/>
        <v>0</v>
      </c>
    </row>
    <row r="14" spans="1:5" ht="27.75" customHeight="1">
      <c r="A14" s="31" t="s">
        <v>264</v>
      </c>
      <c r="B14" s="29" t="s">
        <v>355</v>
      </c>
      <c r="C14" s="26">
        <f>C15</f>
        <v>0</v>
      </c>
      <c r="D14" s="109">
        <f>D15</f>
        <v>0</v>
      </c>
      <c r="E14" s="26">
        <f t="shared" si="0"/>
        <v>0</v>
      </c>
    </row>
    <row r="15" spans="1:5" ht="27.75" customHeight="1">
      <c r="A15" s="31" t="s">
        <v>251</v>
      </c>
      <c r="B15" s="29" t="s">
        <v>250</v>
      </c>
      <c r="C15" s="26">
        <v>0</v>
      </c>
      <c r="D15" s="109">
        <v>0</v>
      </c>
      <c r="E15" s="26">
        <f t="shared" si="0"/>
        <v>0</v>
      </c>
    </row>
    <row r="16" spans="1:5" ht="26.25" customHeight="1">
      <c r="A16" s="97" t="s">
        <v>265</v>
      </c>
      <c r="B16" s="98" t="s">
        <v>266</v>
      </c>
      <c r="C16" s="99">
        <f>C17+C19</f>
        <v>0</v>
      </c>
      <c r="D16" s="99">
        <f>D17+D19</f>
        <v>0</v>
      </c>
      <c r="E16" s="28">
        <f t="shared" si="0"/>
        <v>0</v>
      </c>
    </row>
    <row r="17" spans="1:5" ht="39" customHeight="1">
      <c r="A17" s="31" t="s">
        <v>267</v>
      </c>
      <c r="B17" s="29" t="s">
        <v>268</v>
      </c>
      <c r="C17" s="26">
        <f>C18</f>
        <v>0</v>
      </c>
      <c r="D17" s="26">
        <f>D18</f>
        <v>0</v>
      </c>
      <c r="E17" s="26">
        <f t="shared" si="0"/>
        <v>0</v>
      </c>
    </row>
    <row r="18" spans="1:5" ht="39" customHeight="1">
      <c r="A18" s="31" t="s">
        <v>252</v>
      </c>
      <c r="B18" s="29" t="s">
        <v>254</v>
      </c>
      <c r="C18" s="26">
        <v>0</v>
      </c>
      <c r="D18" s="109">
        <v>0</v>
      </c>
      <c r="E18" s="26">
        <f t="shared" si="0"/>
        <v>0</v>
      </c>
    </row>
    <row r="19" spans="1:5" ht="42" customHeight="1">
      <c r="A19" s="31" t="s">
        <v>269</v>
      </c>
      <c r="B19" s="29" t="s">
        <v>270</v>
      </c>
      <c r="C19" s="26">
        <f>C20</f>
        <v>0</v>
      </c>
      <c r="D19" s="109">
        <f>D20</f>
        <v>0</v>
      </c>
      <c r="E19" s="26">
        <f t="shared" si="0"/>
        <v>0</v>
      </c>
    </row>
    <row r="20" spans="1:5" ht="42" customHeight="1">
      <c r="A20" s="31" t="s">
        <v>253</v>
      </c>
      <c r="B20" s="29" t="s">
        <v>255</v>
      </c>
      <c r="C20" s="26">
        <v>0</v>
      </c>
      <c r="D20" s="109">
        <v>0</v>
      </c>
      <c r="E20" s="26">
        <f t="shared" si="0"/>
        <v>0</v>
      </c>
    </row>
    <row r="21" spans="1:5" ht="27" customHeight="1">
      <c r="A21" s="30" t="s">
        <v>271</v>
      </c>
      <c r="B21" s="98" t="s">
        <v>257</v>
      </c>
      <c r="C21" s="28">
        <f>C22+C24</f>
        <v>1049527.59</v>
      </c>
      <c r="D21" s="28">
        <f>D22+D24</f>
        <v>-360524.4</v>
      </c>
      <c r="E21" s="28">
        <f t="shared" si="0"/>
        <v>689003.1900000001</v>
      </c>
    </row>
    <row r="22" spans="1:5" ht="25.5" customHeight="1">
      <c r="A22" s="31" t="s">
        <v>272</v>
      </c>
      <c r="B22" s="29" t="s">
        <v>275</v>
      </c>
      <c r="C22" s="26">
        <f>C23</f>
        <v>1049527.59</v>
      </c>
      <c r="D22" s="26">
        <f>D23</f>
        <v>-360524.4</v>
      </c>
      <c r="E22" s="26">
        <f t="shared" si="0"/>
        <v>689003.1900000001</v>
      </c>
    </row>
    <row r="23" spans="1:5" ht="25.5" customHeight="1">
      <c r="A23" s="31" t="s">
        <v>256</v>
      </c>
      <c r="B23" s="29" t="s">
        <v>278</v>
      </c>
      <c r="C23" s="26">
        <v>1049527.59</v>
      </c>
      <c r="D23" s="26">
        <v>-360524.4</v>
      </c>
      <c r="E23" s="26">
        <f t="shared" si="0"/>
        <v>689003.1900000001</v>
      </c>
    </row>
    <row r="24" spans="1:5" ht="25.5" customHeight="1">
      <c r="A24" s="31" t="s">
        <v>273</v>
      </c>
      <c r="B24" s="29" t="s">
        <v>276</v>
      </c>
      <c r="C24" s="26">
        <f>C25</f>
        <v>0</v>
      </c>
      <c r="D24" s="26">
        <f>D25</f>
        <v>0</v>
      </c>
      <c r="E24" s="26">
        <f t="shared" si="0"/>
        <v>0</v>
      </c>
    </row>
    <row r="25" spans="1:5" ht="26.25" customHeight="1">
      <c r="A25" s="31" t="s">
        <v>274</v>
      </c>
      <c r="B25" s="29" t="s">
        <v>277</v>
      </c>
      <c r="C25" s="26">
        <v>0</v>
      </c>
      <c r="D25" s="109">
        <v>0</v>
      </c>
      <c r="E25" s="26">
        <f t="shared" si="0"/>
        <v>0</v>
      </c>
    </row>
    <row r="26" spans="1:5" ht="29.25" customHeight="1">
      <c r="A26" s="31"/>
      <c r="B26" s="98" t="s">
        <v>258</v>
      </c>
      <c r="C26" s="28">
        <f>C11+C16+C21</f>
        <v>1049527.59</v>
      </c>
      <c r="D26" s="28">
        <f>D11+D16+D21</f>
        <v>-360524.4</v>
      </c>
      <c r="E26" s="28">
        <f>D26+C26</f>
        <v>689003.1900000001</v>
      </c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6"/>
    </row>
  </sheetData>
  <sheetProtection/>
  <mergeCells count="6">
    <mergeCell ref="D6:D8"/>
    <mergeCell ref="E6:E8"/>
    <mergeCell ref="A4:E4"/>
    <mergeCell ref="A6:A8"/>
    <mergeCell ref="B6:B8"/>
    <mergeCell ref="C6:C8"/>
  </mergeCells>
  <printOptions/>
  <pageMargins left="0.55" right="0.16" top="0.56" bottom="0.72" header="0.32" footer="0.5"/>
  <pageSetup horizontalDpi="600" verticalDpi="600" orientation="portrait" paperSize="9" scale="78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9">
      <selection activeCell="M84" sqref="M84"/>
    </sheetView>
  </sheetViews>
  <sheetFormatPr defaultColWidth="9.00390625" defaultRowHeight="12.75"/>
  <cols>
    <col min="1" max="1" width="38.875" style="1" customWidth="1"/>
    <col min="2" max="2" width="3.75390625" style="8" customWidth="1"/>
    <col min="3" max="3" width="2.125" style="1" customWidth="1"/>
    <col min="4" max="4" width="2.375" style="1" customWidth="1"/>
    <col min="5" max="5" width="2.25390625" style="1" customWidth="1"/>
    <col min="6" max="6" width="3.625" style="1" customWidth="1"/>
    <col min="7" max="7" width="2.375" style="1" customWidth="1"/>
    <col min="8" max="8" width="4.00390625" style="1" customWidth="1"/>
    <col min="9" max="9" width="3.625" style="1" customWidth="1"/>
    <col min="10" max="10" width="12.375" style="124" customWidth="1"/>
    <col min="11" max="11" width="12.00390625" style="1" customWidth="1"/>
    <col min="12" max="12" width="12.125" style="1" customWidth="1"/>
    <col min="13" max="16384" width="9.125" style="1" customWidth="1"/>
  </cols>
  <sheetData>
    <row r="1" spans="1:10" ht="11.25" customHeight="1" hidden="1">
      <c r="A1" s="36"/>
      <c r="B1" s="37"/>
      <c r="C1" s="36"/>
      <c r="D1" s="36"/>
      <c r="E1" s="36"/>
      <c r="F1" s="36"/>
      <c r="G1" s="36"/>
      <c r="H1" s="271"/>
      <c r="I1" s="271"/>
      <c r="J1" s="271"/>
    </row>
    <row r="2" spans="1:14" ht="15" customHeight="1">
      <c r="A2" s="276" t="s">
        <v>673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66"/>
      <c r="N2" s="66"/>
    </row>
    <row r="3" spans="1:12" ht="13.5" customHeight="1" thickBot="1">
      <c r="A3" s="272"/>
      <c r="B3" s="272"/>
      <c r="C3" s="272"/>
      <c r="D3" s="272"/>
      <c r="E3" s="272"/>
      <c r="F3" s="272"/>
      <c r="G3" s="272"/>
      <c r="H3" s="272"/>
      <c r="I3" s="272"/>
      <c r="L3" s="68" t="s">
        <v>14</v>
      </c>
    </row>
    <row r="4" spans="1:12" ht="60" customHeight="1" thickBot="1">
      <c r="A4" s="38" t="s">
        <v>19</v>
      </c>
      <c r="B4" s="273" t="s">
        <v>20</v>
      </c>
      <c r="C4" s="274"/>
      <c r="D4" s="274"/>
      <c r="E4" s="274"/>
      <c r="F4" s="274"/>
      <c r="G4" s="274"/>
      <c r="H4" s="274"/>
      <c r="I4" s="275"/>
      <c r="J4" s="125" t="s">
        <v>371</v>
      </c>
      <c r="K4" s="62" t="s">
        <v>449</v>
      </c>
      <c r="L4" s="62" t="s">
        <v>13</v>
      </c>
    </row>
    <row r="5" spans="1:12" ht="15.75" customHeight="1" thickBot="1">
      <c r="A5" s="101">
        <v>1</v>
      </c>
      <c r="B5" s="268">
        <v>2</v>
      </c>
      <c r="C5" s="269"/>
      <c r="D5" s="269"/>
      <c r="E5" s="269"/>
      <c r="F5" s="269"/>
      <c r="G5" s="269"/>
      <c r="H5" s="269"/>
      <c r="I5" s="270"/>
      <c r="J5" s="126">
        <v>3</v>
      </c>
      <c r="K5" s="100">
        <v>4</v>
      </c>
      <c r="L5" s="100">
        <v>5</v>
      </c>
    </row>
    <row r="6" spans="1:12" s="16" customFormat="1" ht="12.75">
      <c r="A6" s="39" t="s">
        <v>216</v>
      </c>
      <c r="B6" s="40"/>
      <c r="C6" s="80"/>
      <c r="D6" s="80"/>
      <c r="E6" s="80"/>
      <c r="F6" s="80"/>
      <c r="G6" s="80"/>
      <c r="H6" s="80"/>
      <c r="I6" s="81"/>
      <c r="J6" s="127">
        <f>J7+J62+J86</f>
        <v>69771619.18</v>
      </c>
      <c r="K6" s="41">
        <f>K7+K62+K86</f>
        <v>4979194</v>
      </c>
      <c r="L6" s="82">
        <f>K6+J6</f>
        <v>74750813.18</v>
      </c>
    </row>
    <row r="7" spans="1:12" s="16" customFormat="1" ht="25.5">
      <c r="A7" s="42" t="s">
        <v>21</v>
      </c>
      <c r="B7" s="43" t="s">
        <v>22</v>
      </c>
      <c r="C7" s="44" t="s">
        <v>218</v>
      </c>
      <c r="D7" s="44" t="s">
        <v>178</v>
      </c>
      <c r="E7" s="44" t="s">
        <v>178</v>
      </c>
      <c r="F7" s="44" t="s">
        <v>22</v>
      </c>
      <c r="G7" s="44" t="s">
        <v>178</v>
      </c>
      <c r="H7" s="44" t="s">
        <v>23</v>
      </c>
      <c r="I7" s="45" t="s">
        <v>22</v>
      </c>
      <c r="J7" s="128">
        <f>J8+J16+J27+J33+J35+J40+J48+J55+J46+J60+J52</f>
        <v>32978500</v>
      </c>
      <c r="K7" s="128">
        <f>K8+K16+K27+K33+K35+K40+K48+K55+K46+K60+K52</f>
        <v>-1184250</v>
      </c>
      <c r="L7" s="82">
        <f>K7+J7</f>
        <v>31794250</v>
      </c>
    </row>
    <row r="8" spans="1:12" ht="14.25" customHeight="1">
      <c r="A8" s="46" t="s">
        <v>24</v>
      </c>
      <c r="B8" s="47">
        <v>182</v>
      </c>
      <c r="C8" s="48" t="s">
        <v>218</v>
      </c>
      <c r="D8" s="48" t="s">
        <v>179</v>
      </c>
      <c r="E8" s="48" t="s">
        <v>178</v>
      </c>
      <c r="F8" s="48" t="s">
        <v>22</v>
      </c>
      <c r="G8" s="48" t="s">
        <v>178</v>
      </c>
      <c r="H8" s="48" t="s">
        <v>23</v>
      </c>
      <c r="I8" s="49" t="s">
        <v>25</v>
      </c>
      <c r="J8" s="129">
        <f>J9</f>
        <v>7115000</v>
      </c>
      <c r="K8" s="50">
        <f>K9</f>
        <v>62000</v>
      </c>
      <c r="L8" s="63">
        <f>K8+J8</f>
        <v>7177000</v>
      </c>
    </row>
    <row r="9" spans="1:12" ht="13.5" customHeight="1">
      <c r="A9" s="46" t="s">
        <v>26</v>
      </c>
      <c r="B9" s="47">
        <v>182</v>
      </c>
      <c r="C9" s="48" t="s">
        <v>218</v>
      </c>
      <c r="D9" s="48" t="s">
        <v>179</v>
      </c>
      <c r="E9" s="48" t="s">
        <v>177</v>
      </c>
      <c r="F9" s="48" t="s">
        <v>22</v>
      </c>
      <c r="G9" s="48" t="s">
        <v>178</v>
      </c>
      <c r="H9" s="48" t="s">
        <v>23</v>
      </c>
      <c r="I9" s="49" t="s">
        <v>25</v>
      </c>
      <c r="J9" s="129">
        <f>J10+J11+J12+J13+J15+J14</f>
        <v>7115000</v>
      </c>
      <c r="K9" s="50">
        <f>K10+K11+K12+K13+K15+K14</f>
        <v>62000</v>
      </c>
      <c r="L9" s="63">
        <f aca="true" t="shared" si="0" ref="L9:L82">K9+J9</f>
        <v>7177000</v>
      </c>
    </row>
    <row r="10" spans="1:12" ht="61.5" customHeight="1">
      <c r="A10" s="46" t="s">
        <v>27</v>
      </c>
      <c r="B10" s="47">
        <v>182</v>
      </c>
      <c r="C10" s="48" t="s">
        <v>218</v>
      </c>
      <c r="D10" s="48" t="s">
        <v>179</v>
      </c>
      <c r="E10" s="48" t="s">
        <v>177</v>
      </c>
      <c r="F10" s="48" t="s">
        <v>28</v>
      </c>
      <c r="G10" s="48" t="s">
        <v>179</v>
      </c>
      <c r="H10" s="48" t="s">
        <v>23</v>
      </c>
      <c r="I10" s="49" t="s">
        <v>25</v>
      </c>
      <c r="J10" s="129">
        <v>6750000</v>
      </c>
      <c r="K10" s="63">
        <v>380000</v>
      </c>
      <c r="L10" s="63">
        <f t="shared" si="0"/>
        <v>7130000</v>
      </c>
    </row>
    <row r="11" spans="1:12" ht="96" customHeight="1" hidden="1">
      <c r="A11" s="46" t="s">
        <v>29</v>
      </c>
      <c r="B11" s="47">
        <v>182</v>
      </c>
      <c r="C11" s="48" t="s">
        <v>218</v>
      </c>
      <c r="D11" s="48" t="s">
        <v>179</v>
      </c>
      <c r="E11" s="48" t="s">
        <v>177</v>
      </c>
      <c r="F11" s="48" t="s">
        <v>30</v>
      </c>
      <c r="G11" s="48" t="s">
        <v>179</v>
      </c>
      <c r="H11" s="48" t="s">
        <v>23</v>
      </c>
      <c r="I11" s="49" t="s">
        <v>25</v>
      </c>
      <c r="J11" s="129"/>
      <c r="K11" s="102">
        <v>0</v>
      </c>
      <c r="L11" s="63">
        <f t="shared" si="0"/>
        <v>0</v>
      </c>
    </row>
    <row r="12" spans="1:12" ht="97.5" customHeight="1">
      <c r="A12" s="46" t="s">
        <v>31</v>
      </c>
      <c r="B12" s="47">
        <v>182</v>
      </c>
      <c r="C12" s="48" t="s">
        <v>218</v>
      </c>
      <c r="D12" s="48" t="s">
        <v>179</v>
      </c>
      <c r="E12" s="48" t="s">
        <v>177</v>
      </c>
      <c r="F12" s="48" t="s">
        <v>38</v>
      </c>
      <c r="G12" s="48" t="s">
        <v>179</v>
      </c>
      <c r="H12" s="48" t="s">
        <v>23</v>
      </c>
      <c r="I12" s="49" t="s">
        <v>25</v>
      </c>
      <c r="J12" s="129">
        <v>45000</v>
      </c>
      <c r="K12" s="102">
        <v>-15000</v>
      </c>
      <c r="L12" s="63">
        <f t="shared" si="0"/>
        <v>30000</v>
      </c>
    </row>
    <row r="13" spans="1:12" ht="37.5" customHeight="1">
      <c r="A13" s="46" t="s">
        <v>32</v>
      </c>
      <c r="B13" s="47">
        <v>182</v>
      </c>
      <c r="C13" s="48" t="s">
        <v>218</v>
      </c>
      <c r="D13" s="48" t="s">
        <v>179</v>
      </c>
      <c r="E13" s="48" t="s">
        <v>177</v>
      </c>
      <c r="F13" s="48" t="s">
        <v>33</v>
      </c>
      <c r="G13" s="48" t="s">
        <v>179</v>
      </c>
      <c r="H13" s="48" t="s">
        <v>23</v>
      </c>
      <c r="I13" s="49" t="s">
        <v>25</v>
      </c>
      <c r="J13" s="129">
        <v>320000</v>
      </c>
      <c r="K13" s="102">
        <v>-303000</v>
      </c>
      <c r="L13" s="63">
        <f t="shared" si="0"/>
        <v>17000</v>
      </c>
    </row>
    <row r="14" spans="1:12" ht="36" customHeight="1" hidden="1">
      <c r="A14" s="46" t="s">
        <v>34</v>
      </c>
      <c r="B14" s="47">
        <v>182</v>
      </c>
      <c r="C14" s="48" t="s">
        <v>218</v>
      </c>
      <c r="D14" s="48" t="s">
        <v>179</v>
      </c>
      <c r="E14" s="48" t="s">
        <v>177</v>
      </c>
      <c r="F14" s="48" t="s">
        <v>18</v>
      </c>
      <c r="G14" s="48" t="s">
        <v>179</v>
      </c>
      <c r="H14" s="48" t="s">
        <v>23</v>
      </c>
      <c r="I14" s="49" t="s">
        <v>25</v>
      </c>
      <c r="J14" s="129">
        <v>0</v>
      </c>
      <c r="K14" s="64"/>
      <c r="L14" s="63">
        <f t="shared" si="0"/>
        <v>0</v>
      </c>
    </row>
    <row r="15" spans="1:12" ht="68.25" customHeight="1" hidden="1">
      <c r="A15" s="46" t="s">
        <v>35</v>
      </c>
      <c r="B15" s="47">
        <v>182</v>
      </c>
      <c r="C15" s="48" t="s">
        <v>218</v>
      </c>
      <c r="D15" s="48" t="s">
        <v>179</v>
      </c>
      <c r="E15" s="48" t="s">
        <v>177</v>
      </c>
      <c r="F15" s="48" t="s">
        <v>36</v>
      </c>
      <c r="G15" s="48" t="s">
        <v>179</v>
      </c>
      <c r="H15" s="48" t="s">
        <v>23</v>
      </c>
      <c r="I15" s="49" t="s">
        <v>25</v>
      </c>
      <c r="J15" s="129">
        <v>0</v>
      </c>
      <c r="K15" s="64"/>
      <c r="L15" s="63">
        <f t="shared" si="0"/>
        <v>0</v>
      </c>
    </row>
    <row r="16" spans="1:12" ht="13.5" customHeight="1">
      <c r="A16" s="46" t="s">
        <v>37</v>
      </c>
      <c r="B16" s="47">
        <v>182</v>
      </c>
      <c r="C16" s="48" t="s">
        <v>218</v>
      </c>
      <c r="D16" s="48" t="s">
        <v>198</v>
      </c>
      <c r="E16" s="48" t="s">
        <v>178</v>
      </c>
      <c r="F16" s="48" t="s">
        <v>22</v>
      </c>
      <c r="G16" s="48" t="s">
        <v>178</v>
      </c>
      <c r="H16" s="48" t="s">
        <v>23</v>
      </c>
      <c r="I16" s="49" t="s">
        <v>25</v>
      </c>
      <c r="J16" s="129">
        <f>J17+J25</f>
        <v>15187000</v>
      </c>
      <c r="K16" s="50">
        <f>K17+K25</f>
        <v>-2280870</v>
      </c>
      <c r="L16" s="63">
        <f t="shared" si="0"/>
        <v>12906130</v>
      </c>
    </row>
    <row r="17" spans="1:12" ht="25.5" customHeight="1">
      <c r="A17" s="46" t="s">
        <v>454</v>
      </c>
      <c r="B17" s="47">
        <v>182</v>
      </c>
      <c r="C17" s="48" t="s">
        <v>218</v>
      </c>
      <c r="D17" s="48" t="s">
        <v>198</v>
      </c>
      <c r="E17" s="48" t="s">
        <v>179</v>
      </c>
      <c r="F17" s="48" t="s">
        <v>22</v>
      </c>
      <c r="G17" s="48" t="s">
        <v>178</v>
      </c>
      <c r="H17" s="48" t="s">
        <v>23</v>
      </c>
      <c r="I17" s="49" t="s">
        <v>25</v>
      </c>
      <c r="J17" s="129">
        <f>J18+J21+J24</f>
        <v>15167000</v>
      </c>
      <c r="K17" s="129">
        <f>K18+K21+K24</f>
        <v>-2265820</v>
      </c>
      <c r="L17" s="63">
        <f t="shared" si="0"/>
        <v>12901180</v>
      </c>
    </row>
    <row r="18" spans="1:12" ht="37.5" customHeight="1">
      <c r="A18" s="46" t="s">
        <v>453</v>
      </c>
      <c r="B18" s="47">
        <v>182</v>
      </c>
      <c r="C18" s="48" t="s">
        <v>218</v>
      </c>
      <c r="D18" s="48" t="s">
        <v>198</v>
      </c>
      <c r="E18" s="48" t="s">
        <v>179</v>
      </c>
      <c r="F18" s="48" t="s">
        <v>28</v>
      </c>
      <c r="G18" s="48" t="s">
        <v>179</v>
      </c>
      <c r="H18" s="48" t="s">
        <v>23</v>
      </c>
      <c r="I18" s="49" t="s">
        <v>25</v>
      </c>
      <c r="J18" s="129">
        <f>J19+J20</f>
        <v>11497000</v>
      </c>
      <c r="K18" s="129">
        <f>K19+K20</f>
        <v>-934000</v>
      </c>
      <c r="L18" s="63">
        <f t="shared" si="0"/>
        <v>10563000</v>
      </c>
    </row>
    <row r="19" spans="1:12" ht="37.5" customHeight="1">
      <c r="A19" s="46" t="s">
        <v>453</v>
      </c>
      <c r="B19" s="47">
        <v>182</v>
      </c>
      <c r="C19" s="48" t="s">
        <v>218</v>
      </c>
      <c r="D19" s="48" t="s">
        <v>198</v>
      </c>
      <c r="E19" s="48" t="s">
        <v>179</v>
      </c>
      <c r="F19" s="48" t="s">
        <v>417</v>
      </c>
      <c r="G19" s="48" t="s">
        <v>179</v>
      </c>
      <c r="H19" s="48" t="s">
        <v>23</v>
      </c>
      <c r="I19" s="49" t="s">
        <v>25</v>
      </c>
      <c r="J19" s="129">
        <v>11480000</v>
      </c>
      <c r="K19" s="63">
        <v>-930000</v>
      </c>
      <c r="L19" s="63">
        <f t="shared" si="0"/>
        <v>10550000</v>
      </c>
    </row>
    <row r="20" spans="1:12" ht="48.75" customHeight="1">
      <c r="A20" s="46" t="s">
        <v>452</v>
      </c>
      <c r="B20" s="47">
        <v>182</v>
      </c>
      <c r="C20" s="48" t="s">
        <v>218</v>
      </c>
      <c r="D20" s="48" t="s">
        <v>198</v>
      </c>
      <c r="E20" s="48" t="s">
        <v>179</v>
      </c>
      <c r="F20" s="48" t="s">
        <v>43</v>
      </c>
      <c r="G20" s="48" t="s">
        <v>179</v>
      </c>
      <c r="H20" s="48" t="s">
        <v>23</v>
      </c>
      <c r="I20" s="49" t="s">
        <v>25</v>
      </c>
      <c r="J20" s="129">
        <v>17000</v>
      </c>
      <c r="K20" s="63">
        <v>-4000</v>
      </c>
      <c r="L20" s="63">
        <f>K20+J20</f>
        <v>13000</v>
      </c>
    </row>
    <row r="21" spans="1:12" ht="37.5" customHeight="1">
      <c r="A21" s="46" t="s">
        <v>451</v>
      </c>
      <c r="B21" s="47">
        <v>182</v>
      </c>
      <c r="C21" s="48" t="s">
        <v>218</v>
      </c>
      <c r="D21" s="48" t="s">
        <v>198</v>
      </c>
      <c r="E21" s="48" t="s">
        <v>179</v>
      </c>
      <c r="F21" s="48" t="s">
        <v>38</v>
      </c>
      <c r="G21" s="48" t="s">
        <v>179</v>
      </c>
      <c r="H21" s="48" t="s">
        <v>23</v>
      </c>
      <c r="I21" s="49" t="s">
        <v>25</v>
      </c>
      <c r="J21" s="129">
        <f>J22+J23</f>
        <v>2970000</v>
      </c>
      <c r="K21" s="129">
        <f>K22+K23</f>
        <v>-1001820</v>
      </c>
      <c r="L21" s="129">
        <f>L22+L23</f>
        <v>1968180</v>
      </c>
    </row>
    <row r="22" spans="1:12" ht="41.25" customHeight="1">
      <c r="A22" s="46" t="s">
        <v>451</v>
      </c>
      <c r="B22" s="47">
        <v>182</v>
      </c>
      <c r="C22" s="48" t="s">
        <v>218</v>
      </c>
      <c r="D22" s="48" t="s">
        <v>198</v>
      </c>
      <c r="E22" s="48" t="s">
        <v>179</v>
      </c>
      <c r="F22" s="48" t="s">
        <v>30</v>
      </c>
      <c r="G22" s="48" t="s">
        <v>179</v>
      </c>
      <c r="H22" s="48" t="s">
        <v>23</v>
      </c>
      <c r="I22" s="49" t="s">
        <v>25</v>
      </c>
      <c r="J22" s="129">
        <v>2970000</v>
      </c>
      <c r="K22" s="63">
        <v>-930000</v>
      </c>
      <c r="L22" s="63">
        <f t="shared" si="0"/>
        <v>2040000</v>
      </c>
    </row>
    <row r="23" spans="1:12" ht="63" customHeight="1">
      <c r="A23" s="46" t="s">
        <v>450</v>
      </c>
      <c r="B23" s="47">
        <v>182</v>
      </c>
      <c r="C23" s="48" t="s">
        <v>218</v>
      </c>
      <c r="D23" s="48" t="s">
        <v>198</v>
      </c>
      <c r="E23" s="48" t="s">
        <v>179</v>
      </c>
      <c r="F23" s="48" t="s">
        <v>444</v>
      </c>
      <c r="G23" s="48" t="s">
        <v>179</v>
      </c>
      <c r="H23" s="48" t="s">
        <v>23</v>
      </c>
      <c r="I23" s="49" t="s">
        <v>25</v>
      </c>
      <c r="J23" s="129">
        <v>0</v>
      </c>
      <c r="K23" s="63">
        <v>-71820</v>
      </c>
      <c r="L23" s="63">
        <f t="shared" si="0"/>
        <v>-71820</v>
      </c>
    </row>
    <row r="24" spans="1:12" ht="30" customHeight="1">
      <c r="A24" s="46" t="s">
        <v>441</v>
      </c>
      <c r="B24" s="47" t="s">
        <v>428</v>
      </c>
      <c r="C24" s="48" t="s">
        <v>218</v>
      </c>
      <c r="D24" s="48" t="s">
        <v>198</v>
      </c>
      <c r="E24" s="48" t="s">
        <v>179</v>
      </c>
      <c r="F24" s="48" t="s">
        <v>36</v>
      </c>
      <c r="G24" s="48" t="s">
        <v>179</v>
      </c>
      <c r="H24" s="48" t="s">
        <v>23</v>
      </c>
      <c r="I24" s="49" t="s">
        <v>25</v>
      </c>
      <c r="J24" s="129">
        <v>700000</v>
      </c>
      <c r="K24" s="63">
        <v>-330000</v>
      </c>
      <c r="L24" s="63">
        <f t="shared" si="0"/>
        <v>370000</v>
      </c>
    </row>
    <row r="25" spans="1:12" ht="15" customHeight="1">
      <c r="A25" s="46" t="s">
        <v>39</v>
      </c>
      <c r="B25" s="47">
        <v>182</v>
      </c>
      <c r="C25" s="48" t="s">
        <v>218</v>
      </c>
      <c r="D25" s="48" t="s">
        <v>198</v>
      </c>
      <c r="E25" s="48" t="s">
        <v>180</v>
      </c>
      <c r="F25" s="48" t="s">
        <v>22</v>
      </c>
      <c r="G25" s="48" t="s">
        <v>179</v>
      </c>
      <c r="H25" s="48" t="s">
        <v>23</v>
      </c>
      <c r="I25" s="49" t="s">
        <v>25</v>
      </c>
      <c r="J25" s="129">
        <f>J26</f>
        <v>20000</v>
      </c>
      <c r="K25" s="102">
        <v>-15050</v>
      </c>
      <c r="L25" s="63">
        <f t="shared" si="0"/>
        <v>4950</v>
      </c>
    </row>
    <row r="26" spans="1:12" ht="15" customHeight="1">
      <c r="A26" s="46" t="s">
        <v>39</v>
      </c>
      <c r="B26" s="47">
        <v>182</v>
      </c>
      <c r="C26" s="48" t="s">
        <v>218</v>
      </c>
      <c r="D26" s="48" t="s">
        <v>198</v>
      </c>
      <c r="E26" s="48" t="s">
        <v>180</v>
      </c>
      <c r="F26" s="48" t="s">
        <v>28</v>
      </c>
      <c r="G26" s="48" t="s">
        <v>179</v>
      </c>
      <c r="H26" s="48" t="s">
        <v>23</v>
      </c>
      <c r="I26" s="49" t="s">
        <v>25</v>
      </c>
      <c r="J26" s="129">
        <v>20000</v>
      </c>
      <c r="K26" s="102">
        <v>-15050</v>
      </c>
      <c r="L26" s="63">
        <f t="shared" si="0"/>
        <v>4950</v>
      </c>
    </row>
    <row r="27" spans="1:12" ht="13.5" customHeight="1">
      <c r="A27" s="46" t="s">
        <v>40</v>
      </c>
      <c r="B27" s="47">
        <v>182</v>
      </c>
      <c r="C27" s="48" t="s">
        <v>218</v>
      </c>
      <c r="D27" s="48" t="s">
        <v>181</v>
      </c>
      <c r="E27" s="48" t="s">
        <v>178</v>
      </c>
      <c r="F27" s="48" t="s">
        <v>22</v>
      </c>
      <c r="G27" s="48" t="s">
        <v>178</v>
      </c>
      <c r="H27" s="48" t="s">
        <v>23</v>
      </c>
      <c r="I27" s="49" t="s">
        <v>25</v>
      </c>
      <c r="J27" s="129">
        <f>J28+J30+J29</f>
        <v>6120000</v>
      </c>
      <c r="K27" s="50">
        <f>K28+K30+K29</f>
        <v>1570720</v>
      </c>
      <c r="L27" s="63">
        <f t="shared" si="0"/>
        <v>7690720</v>
      </c>
    </row>
    <row r="28" spans="1:12" ht="24.75" customHeight="1">
      <c r="A28" s="46" t="s">
        <v>41</v>
      </c>
      <c r="B28" s="47">
        <v>182</v>
      </c>
      <c r="C28" s="48" t="s">
        <v>218</v>
      </c>
      <c r="D28" s="48" t="s">
        <v>181</v>
      </c>
      <c r="E28" s="48" t="s">
        <v>179</v>
      </c>
      <c r="F28" s="48" t="s">
        <v>33</v>
      </c>
      <c r="G28" s="48" t="s">
        <v>197</v>
      </c>
      <c r="H28" s="48" t="s">
        <v>23</v>
      </c>
      <c r="I28" s="49" t="s">
        <v>25</v>
      </c>
      <c r="J28" s="129">
        <v>520000</v>
      </c>
      <c r="K28" s="102">
        <v>15000</v>
      </c>
      <c r="L28" s="63">
        <f t="shared" si="0"/>
        <v>535000</v>
      </c>
    </row>
    <row r="29" spans="1:12" ht="15" customHeight="1" hidden="1">
      <c r="A29" s="46" t="s">
        <v>42</v>
      </c>
      <c r="B29" s="47">
        <v>182</v>
      </c>
      <c r="C29" s="48" t="s">
        <v>218</v>
      </c>
      <c r="D29" s="48" t="s">
        <v>181</v>
      </c>
      <c r="E29" s="48" t="s">
        <v>220</v>
      </c>
      <c r="F29" s="48" t="s">
        <v>43</v>
      </c>
      <c r="G29" s="48" t="s">
        <v>177</v>
      </c>
      <c r="H29" s="48" t="s">
        <v>23</v>
      </c>
      <c r="I29" s="49" t="s">
        <v>25</v>
      </c>
      <c r="J29" s="129"/>
      <c r="K29" s="63">
        <v>0</v>
      </c>
      <c r="L29" s="63">
        <f t="shared" si="0"/>
        <v>0</v>
      </c>
    </row>
    <row r="30" spans="1:12" ht="23.25" customHeight="1">
      <c r="A30" s="46" t="s">
        <v>44</v>
      </c>
      <c r="B30" s="47">
        <v>182</v>
      </c>
      <c r="C30" s="48" t="s">
        <v>218</v>
      </c>
      <c r="D30" s="48" t="s">
        <v>181</v>
      </c>
      <c r="E30" s="48" t="s">
        <v>181</v>
      </c>
      <c r="F30" s="48" t="s">
        <v>22</v>
      </c>
      <c r="G30" s="48" t="s">
        <v>197</v>
      </c>
      <c r="H30" s="48" t="s">
        <v>23</v>
      </c>
      <c r="I30" s="49" t="s">
        <v>25</v>
      </c>
      <c r="J30" s="129">
        <f>J31+J32</f>
        <v>5600000</v>
      </c>
      <c r="K30" s="50">
        <f>K31+K32</f>
        <v>1555720</v>
      </c>
      <c r="L30" s="63">
        <f t="shared" si="0"/>
        <v>7155720</v>
      </c>
    </row>
    <row r="31" spans="1:12" ht="36" customHeight="1">
      <c r="A31" s="46" t="s">
        <v>45</v>
      </c>
      <c r="B31" s="47">
        <v>182</v>
      </c>
      <c r="C31" s="48" t="s">
        <v>218</v>
      </c>
      <c r="D31" s="48" t="s">
        <v>181</v>
      </c>
      <c r="E31" s="48" t="s">
        <v>181</v>
      </c>
      <c r="F31" s="48" t="s">
        <v>219</v>
      </c>
      <c r="G31" s="48" t="s">
        <v>197</v>
      </c>
      <c r="H31" s="48" t="s">
        <v>23</v>
      </c>
      <c r="I31" s="49" t="s">
        <v>25</v>
      </c>
      <c r="J31" s="129">
        <v>600000</v>
      </c>
      <c r="K31" s="63">
        <v>475720</v>
      </c>
      <c r="L31" s="63">
        <f t="shared" si="0"/>
        <v>1075720</v>
      </c>
    </row>
    <row r="32" spans="1:12" ht="36.75" customHeight="1">
      <c r="A32" s="46" t="s">
        <v>46</v>
      </c>
      <c r="B32" s="47">
        <v>182</v>
      </c>
      <c r="C32" s="48" t="s">
        <v>218</v>
      </c>
      <c r="D32" s="48" t="s">
        <v>181</v>
      </c>
      <c r="E32" s="48" t="s">
        <v>181</v>
      </c>
      <c r="F32" s="48" t="s">
        <v>47</v>
      </c>
      <c r="G32" s="48" t="s">
        <v>197</v>
      </c>
      <c r="H32" s="48" t="s">
        <v>23</v>
      </c>
      <c r="I32" s="49" t="s">
        <v>25</v>
      </c>
      <c r="J32" s="129">
        <v>5000000</v>
      </c>
      <c r="K32" s="63">
        <v>1080000</v>
      </c>
      <c r="L32" s="63">
        <f t="shared" si="0"/>
        <v>6080000</v>
      </c>
    </row>
    <row r="33" spans="1:12" ht="13.5" customHeight="1" hidden="1">
      <c r="A33" s="46" t="s">
        <v>48</v>
      </c>
      <c r="B33" s="47" t="s">
        <v>217</v>
      </c>
      <c r="C33" s="48" t="s">
        <v>218</v>
      </c>
      <c r="D33" s="48" t="s">
        <v>182</v>
      </c>
      <c r="E33" s="48" t="s">
        <v>178</v>
      </c>
      <c r="F33" s="48" t="s">
        <v>22</v>
      </c>
      <c r="G33" s="48" t="s">
        <v>178</v>
      </c>
      <c r="H33" s="48" t="s">
        <v>23</v>
      </c>
      <c r="I33" s="49" t="s">
        <v>25</v>
      </c>
      <c r="J33" s="129">
        <f>J34</f>
        <v>0</v>
      </c>
      <c r="K33" s="50">
        <f>K34</f>
        <v>0</v>
      </c>
      <c r="L33" s="63">
        <f t="shared" si="0"/>
        <v>0</v>
      </c>
    </row>
    <row r="34" spans="1:12" ht="73.5" customHeight="1" hidden="1">
      <c r="A34" s="46" t="s">
        <v>49</v>
      </c>
      <c r="B34" s="47" t="s">
        <v>217</v>
      </c>
      <c r="C34" s="48" t="s">
        <v>218</v>
      </c>
      <c r="D34" s="48" t="s">
        <v>182</v>
      </c>
      <c r="E34" s="48" t="s">
        <v>220</v>
      </c>
      <c r="F34" s="48" t="s">
        <v>38</v>
      </c>
      <c r="G34" s="48" t="s">
        <v>179</v>
      </c>
      <c r="H34" s="48" t="s">
        <v>23</v>
      </c>
      <c r="I34" s="49" t="s">
        <v>25</v>
      </c>
      <c r="J34" s="129">
        <v>0</v>
      </c>
      <c r="K34" s="63">
        <v>0</v>
      </c>
      <c r="L34" s="63">
        <f t="shared" si="0"/>
        <v>0</v>
      </c>
    </row>
    <row r="35" spans="1:12" ht="36.75" customHeight="1">
      <c r="A35" s="46" t="s">
        <v>50</v>
      </c>
      <c r="B35" s="47">
        <v>182</v>
      </c>
      <c r="C35" s="48" t="s">
        <v>218</v>
      </c>
      <c r="D35" s="48" t="s">
        <v>221</v>
      </c>
      <c r="E35" s="48" t="s">
        <v>178</v>
      </c>
      <c r="F35" s="48" t="s">
        <v>22</v>
      </c>
      <c r="G35" s="48" t="s">
        <v>178</v>
      </c>
      <c r="H35" s="48" t="s">
        <v>23</v>
      </c>
      <c r="I35" s="49" t="s">
        <v>25</v>
      </c>
      <c r="J35" s="129">
        <f>J36</f>
        <v>5000</v>
      </c>
      <c r="K35" s="50">
        <f>K36</f>
        <v>-3400</v>
      </c>
      <c r="L35" s="63">
        <f t="shared" si="0"/>
        <v>1600</v>
      </c>
    </row>
    <row r="36" spans="1:12" ht="12.75" customHeight="1">
      <c r="A36" s="46" t="s">
        <v>51</v>
      </c>
      <c r="B36" s="47">
        <v>182</v>
      </c>
      <c r="C36" s="48" t="s">
        <v>218</v>
      </c>
      <c r="D36" s="48" t="s">
        <v>221</v>
      </c>
      <c r="E36" s="48" t="s">
        <v>220</v>
      </c>
      <c r="F36" s="48" t="s">
        <v>22</v>
      </c>
      <c r="G36" s="48" t="s">
        <v>197</v>
      </c>
      <c r="H36" s="48" t="s">
        <v>23</v>
      </c>
      <c r="I36" s="49" t="s">
        <v>25</v>
      </c>
      <c r="J36" s="129">
        <f>J37</f>
        <v>5000</v>
      </c>
      <c r="K36" s="50">
        <f>K37</f>
        <v>-3400</v>
      </c>
      <c r="L36" s="63">
        <f t="shared" si="0"/>
        <v>1600</v>
      </c>
    </row>
    <row r="37" spans="1:12" ht="27" customHeight="1">
      <c r="A37" s="46" t="s">
        <v>52</v>
      </c>
      <c r="B37" s="47">
        <v>182</v>
      </c>
      <c r="C37" s="48" t="s">
        <v>218</v>
      </c>
      <c r="D37" s="48" t="s">
        <v>221</v>
      </c>
      <c r="E37" s="48" t="s">
        <v>220</v>
      </c>
      <c r="F37" s="48" t="s">
        <v>36</v>
      </c>
      <c r="G37" s="48" t="s">
        <v>197</v>
      </c>
      <c r="H37" s="48" t="s">
        <v>23</v>
      </c>
      <c r="I37" s="49" t="s">
        <v>25</v>
      </c>
      <c r="J37" s="129">
        <v>5000</v>
      </c>
      <c r="K37" s="102">
        <v>-3400</v>
      </c>
      <c r="L37" s="63">
        <f t="shared" si="0"/>
        <v>1600</v>
      </c>
    </row>
    <row r="38" spans="1:12" ht="25.5" customHeight="1" hidden="1">
      <c r="A38" s="46" t="s">
        <v>53</v>
      </c>
      <c r="B38" s="47">
        <v>182</v>
      </c>
      <c r="C38" s="48" t="s">
        <v>218</v>
      </c>
      <c r="D38" s="48" t="s">
        <v>221</v>
      </c>
      <c r="E38" s="48" t="s">
        <v>220</v>
      </c>
      <c r="F38" s="48" t="s">
        <v>36</v>
      </c>
      <c r="G38" s="48" t="s">
        <v>197</v>
      </c>
      <c r="H38" s="48" t="s">
        <v>54</v>
      </c>
      <c r="I38" s="49" t="s">
        <v>25</v>
      </c>
      <c r="J38" s="129"/>
      <c r="K38" s="64"/>
      <c r="L38" s="63">
        <f t="shared" si="0"/>
        <v>0</v>
      </c>
    </row>
    <row r="39" spans="1:12" ht="15.75" customHeight="1" hidden="1">
      <c r="A39" s="46" t="s">
        <v>55</v>
      </c>
      <c r="B39" s="47">
        <v>182</v>
      </c>
      <c r="C39" s="48" t="s">
        <v>218</v>
      </c>
      <c r="D39" s="48" t="s">
        <v>221</v>
      </c>
      <c r="E39" s="48" t="s">
        <v>220</v>
      </c>
      <c r="F39" s="48" t="s">
        <v>36</v>
      </c>
      <c r="G39" s="48" t="s">
        <v>197</v>
      </c>
      <c r="H39" s="48" t="s">
        <v>56</v>
      </c>
      <c r="I39" s="49" t="s">
        <v>25</v>
      </c>
      <c r="J39" s="129"/>
      <c r="K39" s="64"/>
      <c r="L39" s="63">
        <f t="shared" si="0"/>
        <v>0</v>
      </c>
    </row>
    <row r="40" spans="1:12" ht="49.5" customHeight="1">
      <c r="A40" s="46" t="s">
        <v>57</v>
      </c>
      <c r="B40" s="47" t="s">
        <v>217</v>
      </c>
      <c r="C40" s="48" t="s">
        <v>218</v>
      </c>
      <c r="D40" s="48" t="s">
        <v>222</v>
      </c>
      <c r="E40" s="48" t="s">
        <v>178</v>
      </c>
      <c r="F40" s="48" t="s">
        <v>22</v>
      </c>
      <c r="G40" s="48" t="s">
        <v>178</v>
      </c>
      <c r="H40" s="48" t="s">
        <v>23</v>
      </c>
      <c r="I40" s="49" t="s">
        <v>58</v>
      </c>
      <c r="J40" s="129">
        <f>J41+J44</f>
        <v>3370000</v>
      </c>
      <c r="K40" s="50">
        <f>K41</f>
        <v>-345000</v>
      </c>
      <c r="L40" s="63">
        <f>K40+J40</f>
        <v>3025000</v>
      </c>
    </row>
    <row r="41" spans="1:12" ht="84.75" customHeight="1">
      <c r="A41" s="46" t="s">
        <v>59</v>
      </c>
      <c r="B41" s="47" t="s">
        <v>217</v>
      </c>
      <c r="C41" s="48" t="s">
        <v>218</v>
      </c>
      <c r="D41" s="48" t="s">
        <v>222</v>
      </c>
      <c r="E41" s="48" t="s">
        <v>198</v>
      </c>
      <c r="F41" s="48" t="s">
        <v>22</v>
      </c>
      <c r="G41" s="48" t="s">
        <v>197</v>
      </c>
      <c r="H41" s="48" t="s">
        <v>23</v>
      </c>
      <c r="I41" s="49" t="s">
        <v>58</v>
      </c>
      <c r="J41" s="129">
        <f>J42+J43</f>
        <v>2820000</v>
      </c>
      <c r="K41" s="50">
        <f>K42+K43+K44</f>
        <v>-345000</v>
      </c>
      <c r="L41" s="63">
        <f t="shared" si="0"/>
        <v>2475000</v>
      </c>
    </row>
    <row r="42" spans="1:12" ht="72.75" customHeight="1">
      <c r="A42" s="51" t="s">
        <v>60</v>
      </c>
      <c r="B42" s="52" t="s">
        <v>217</v>
      </c>
      <c r="C42" s="53" t="s">
        <v>218</v>
      </c>
      <c r="D42" s="53" t="s">
        <v>222</v>
      </c>
      <c r="E42" s="53" t="s">
        <v>198</v>
      </c>
      <c r="F42" s="53" t="s">
        <v>219</v>
      </c>
      <c r="G42" s="53" t="s">
        <v>197</v>
      </c>
      <c r="H42" s="53" t="s">
        <v>23</v>
      </c>
      <c r="I42" s="54" t="s">
        <v>58</v>
      </c>
      <c r="J42" s="129">
        <v>220000</v>
      </c>
      <c r="K42" s="63">
        <v>65000</v>
      </c>
      <c r="L42" s="63">
        <f t="shared" si="0"/>
        <v>285000</v>
      </c>
    </row>
    <row r="43" spans="1:12" ht="61.5" customHeight="1">
      <c r="A43" s="46" t="s">
        <v>61</v>
      </c>
      <c r="B43" s="47" t="s">
        <v>217</v>
      </c>
      <c r="C43" s="48" t="s">
        <v>218</v>
      </c>
      <c r="D43" s="48" t="s">
        <v>222</v>
      </c>
      <c r="E43" s="48" t="s">
        <v>198</v>
      </c>
      <c r="F43" s="48" t="s">
        <v>62</v>
      </c>
      <c r="G43" s="48" t="s">
        <v>197</v>
      </c>
      <c r="H43" s="48" t="s">
        <v>23</v>
      </c>
      <c r="I43" s="49" t="s">
        <v>58</v>
      </c>
      <c r="J43" s="129">
        <v>2600000</v>
      </c>
      <c r="K43" s="63">
        <v>-300000</v>
      </c>
      <c r="L43" s="63">
        <f t="shared" si="0"/>
        <v>2300000</v>
      </c>
    </row>
    <row r="44" spans="1:12" ht="84.75" customHeight="1">
      <c r="A44" s="46" t="s">
        <v>59</v>
      </c>
      <c r="B44" s="47" t="s">
        <v>217</v>
      </c>
      <c r="C44" s="48" t="s">
        <v>218</v>
      </c>
      <c r="D44" s="48" t="s">
        <v>222</v>
      </c>
      <c r="E44" s="48" t="s">
        <v>221</v>
      </c>
      <c r="F44" s="48" t="s">
        <v>22</v>
      </c>
      <c r="G44" s="48" t="s">
        <v>197</v>
      </c>
      <c r="H44" s="48" t="s">
        <v>23</v>
      </c>
      <c r="I44" s="49" t="s">
        <v>58</v>
      </c>
      <c r="J44" s="129">
        <f>J45</f>
        <v>550000</v>
      </c>
      <c r="K44" s="50">
        <f>K45</f>
        <v>-110000</v>
      </c>
      <c r="L44" s="63">
        <f>K44+J44</f>
        <v>440000</v>
      </c>
    </row>
    <row r="45" spans="1:12" ht="72.75" customHeight="1">
      <c r="A45" s="51" t="s">
        <v>60</v>
      </c>
      <c r="B45" s="52" t="s">
        <v>217</v>
      </c>
      <c r="C45" s="53" t="s">
        <v>218</v>
      </c>
      <c r="D45" s="53" t="s">
        <v>222</v>
      </c>
      <c r="E45" s="53" t="s">
        <v>221</v>
      </c>
      <c r="F45" s="53" t="s">
        <v>369</v>
      </c>
      <c r="G45" s="53" t="s">
        <v>197</v>
      </c>
      <c r="H45" s="53" t="s">
        <v>23</v>
      </c>
      <c r="I45" s="54" t="s">
        <v>58</v>
      </c>
      <c r="J45" s="129">
        <v>550000</v>
      </c>
      <c r="K45" s="102">
        <v>-110000</v>
      </c>
      <c r="L45" s="63">
        <f>K45+J45</f>
        <v>440000</v>
      </c>
    </row>
    <row r="46" spans="1:12" ht="27" customHeight="1">
      <c r="A46" s="46" t="s">
        <v>63</v>
      </c>
      <c r="B46" s="47" t="s">
        <v>217</v>
      </c>
      <c r="C46" s="48" t="s">
        <v>218</v>
      </c>
      <c r="D46" s="48" t="s">
        <v>280</v>
      </c>
      <c r="E46" s="48" t="s">
        <v>178</v>
      </c>
      <c r="F46" s="48" t="s">
        <v>22</v>
      </c>
      <c r="G46" s="48" t="s">
        <v>178</v>
      </c>
      <c r="H46" s="48" t="s">
        <v>23</v>
      </c>
      <c r="I46" s="49" t="s">
        <v>64</v>
      </c>
      <c r="J46" s="129">
        <f>J47</f>
        <v>150000</v>
      </c>
      <c r="K46" s="50">
        <f>K47</f>
        <v>43000</v>
      </c>
      <c r="L46" s="63">
        <f t="shared" si="0"/>
        <v>193000</v>
      </c>
    </row>
    <row r="47" spans="1:12" ht="36.75" customHeight="1">
      <c r="A47" s="46" t="s">
        <v>65</v>
      </c>
      <c r="B47" s="47" t="s">
        <v>217</v>
      </c>
      <c r="C47" s="48" t="s">
        <v>218</v>
      </c>
      <c r="D47" s="48" t="s">
        <v>280</v>
      </c>
      <c r="E47" s="48" t="s">
        <v>179</v>
      </c>
      <c r="F47" s="48" t="s">
        <v>370</v>
      </c>
      <c r="G47" s="48" t="s">
        <v>197</v>
      </c>
      <c r="H47" s="48" t="s">
        <v>23</v>
      </c>
      <c r="I47" s="49" t="s">
        <v>64</v>
      </c>
      <c r="J47" s="129">
        <v>150000</v>
      </c>
      <c r="K47" s="63">
        <v>43000</v>
      </c>
      <c r="L47" s="63">
        <f t="shared" si="0"/>
        <v>193000</v>
      </c>
    </row>
    <row r="48" spans="1:12" ht="27" customHeight="1">
      <c r="A48" s="46" t="s">
        <v>66</v>
      </c>
      <c r="B48" s="47" t="s">
        <v>217</v>
      </c>
      <c r="C48" s="48" t="s">
        <v>218</v>
      </c>
      <c r="D48" s="48" t="s">
        <v>223</v>
      </c>
      <c r="E48" s="48" t="s">
        <v>178</v>
      </c>
      <c r="F48" s="48" t="s">
        <v>22</v>
      </c>
      <c r="G48" s="48" t="s">
        <v>178</v>
      </c>
      <c r="H48" s="48" t="s">
        <v>23</v>
      </c>
      <c r="I48" s="49" t="s">
        <v>22</v>
      </c>
      <c r="J48" s="129">
        <f>J50+J49</f>
        <v>1000000</v>
      </c>
      <c r="K48" s="50">
        <f>K50+K49</f>
        <v>-250000</v>
      </c>
      <c r="L48" s="63">
        <f t="shared" si="0"/>
        <v>750000</v>
      </c>
    </row>
    <row r="49" spans="1:12" ht="48" customHeight="1">
      <c r="A49" s="46" t="s">
        <v>67</v>
      </c>
      <c r="B49" s="47" t="s">
        <v>217</v>
      </c>
      <c r="C49" s="48" t="s">
        <v>218</v>
      </c>
      <c r="D49" s="48" t="s">
        <v>223</v>
      </c>
      <c r="E49" s="48" t="s">
        <v>177</v>
      </c>
      <c r="F49" s="48" t="s">
        <v>368</v>
      </c>
      <c r="G49" s="48" t="s">
        <v>197</v>
      </c>
      <c r="H49" s="48" t="s">
        <v>23</v>
      </c>
      <c r="I49" s="49" t="s">
        <v>68</v>
      </c>
      <c r="J49" s="129">
        <v>500000</v>
      </c>
      <c r="K49" s="102">
        <v>-500000</v>
      </c>
      <c r="L49" s="63">
        <f t="shared" si="0"/>
        <v>0</v>
      </c>
    </row>
    <row r="50" spans="1:12" ht="84" customHeight="1">
      <c r="A50" s="46" t="s">
        <v>69</v>
      </c>
      <c r="B50" s="47" t="s">
        <v>217</v>
      </c>
      <c r="C50" s="48" t="s">
        <v>218</v>
      </c>
      <c r="D50" s="48" t="s">
        <v>223</v>
      </c>
      <c r="E50" s="48" t="s">
        <v>181</v>
      </c>
      <c r="F50" s="48" t="s">
        <v>22</v>
      </c>
      <c r="G50" s="48" t="s">
        <v>197</v>
      </c>
      <c r="H50" s="48" t="s">
        <v>23</v>
      </c>
      <c r="I50" s="49" t="s">
        <v>70</v>
      </c>
      <c r="J50" s="129">
        <f>J51</f>
        <v>500000</v>
      </c>
      <c r="K50" s="50">
        <f>K51</f>
        <v>250000</v>
      </c>
      <c r="L50" s="63">
        <f t="shared" si="0"/>
        <v>750000</v>
      </c>
    </row>
    <row r="51" spans="1:12" ht="48" customHeight="1">
      <c r="A51" s="46" t="s">
        <v>71</v>
      </c>
      <c r="B51" s="47" t="s">
        <v>217</v>
      </c>
      <c r="C51" s="48" t="s">
        <v>218</v>
      </c>
      <c r="D51" s="48" t="s">
        <v>223</v>
      </c>
      <c r="E51" s="48" t="s">
        <v>181</v>
      </c>
      <c r="F51" s="48" t="s">
        <v>219</v>
      </c>
      <c r="G51" s="48" t="s">
        <v>197</v>
      </c>
      <c r="H51" s="48" t="s">
        <v>23</v>
      </c>
      <c r="I51" s="49" t="s">
        <v>70</v>
      </c>
      <c r="J51" s="129">
        <v>500000</v>
      </c>
      <c r="K51" s="102">
        <v>250000</v>
      </c>
      <c r="L51" s="63">
        <f t="shared" si="0"/>
        <v>750000</v>
      </c>
    </row>
    <row r="52" spans="1:12" ht="15.75" customHeight="1">
      <c r="A52" s="46" t="s">
        <v>73</v>
      </c>
      <c r="B52" s="47" t="s">
        <v>217</v>
      </c>
      <c r="C52" s="48" t="s">
        <v>218</v>
      </c>
      <c r="D52" s="48" t="s">
        <v>285</v>
      </c>
      <c r="E52" s="48" t="s">
        <v>178</v>
      </c>
      <c r="F52" s="48" t="s">
        <v>22</v>
      </c>
      <c r="G52" s="48" t="s">
        <v>178</v>
      </c>
      <c r="H52" s="48" t="s">
        <v>23</v>
      </c>
      <c r="I52" s="49" t="s">
        <v>429</v>
      </c>
      <c r="J52" s="129">
        <f>J53</f>
        <v>6500</v>
      </c>
      <c r="K52" s="129">
        <f>K53</f>
        <v>7000</v>
      </c>
      <c r="L52" s="63">
        <f t="shared" si="0"/>
        <v>13500</v>
      </c>
    </row>
    <row r="53" spans="1:12" ht="24.75" customHeight="1">
      <c r="A53" s="46" t="s">
        <v>431</v>
      </c>
      <c r="B53" s="47" t="s">
        <v>217</v>
      </c>
      <c r="C53" s="48" t="s">
        <v>218</v>
      </c>
      <c r="D53" s="48" t="s">
        <v>285</v>
      </c>
      <c r="E53" s="48" t="s">
        <v>430</v>
      </c>
      <c r="F53" s="48" t="s">
        <v>22</v>
      </c>
      <c r="G53" s="48" t="s">
        <v>197</v>
      </c>
      <c r="H53" s="48" t="s">
        <v>23</v>
      </c>
      <c r="I53" s="49" t="s">
        <v>429</v>
      </c>
      <c r="J53" s="129">
        <f>J54</f>
        <v>6500</v>
      </c>
      <c r="K53" s="129">
        <f>K54</f>
        <v>7000</v>
      </c>
      <c r="L53" s="63">
        <f t="shared" si="0"/>
        <v>13500</v>
      </c>
    </row>
    <row r="54" spans="1:12" ht="35.25" customHeight="1">
      <c r="A54" s="46" t="s">
        <v>432</v>
      </c>
      <c r="B54" s="47" t="s">
        <v>217</v>
      </c>
      <c r="C54" s="48" t="s">
        <v>218</v>
      </c>
      <c r="D54" s="48" t="s">
        <v>285</v>
      </c>
      <c r="E54" s="48" t="s">
        <v>430</v>
      </c>
      <c r="F54" s="48" t="s">
        <v>36</v>
      </c>
      <c r="G54" s="48" t="s">
        <v>197</v>
      </c>
      <c r="H54" s="48" t="s">
        <v>23</v>
      </c>
      <c r="I54" s="49" t="s">
        <v>429</v>
      </c>
      <c r="J54" s="129">
        <v>6500</v>
      </c>
      <c r="K54" s="63">
        <v>7000</v>
      </c>
      <c r="L54" s="63">
        <f t="shared" si="0"/>
        <v>13500</v>
      </c>
    </row>
    <row r="55" spans="1:12" ht="15.75" customHeight="1">
      <c r="A55" s="46" t="s">
        <v>73</v>
      </c>
      <c r="B55" s="47" t="s">
        <v>217</v>
      </c>
      <c r="C55" s="48" t="s">
        <v>218</v>
      </c>
      <c r="D55" s="48" t="s">
        <v>224</v>
      </c>
      <c r="E55" s="48" t="s">
        <v>178</v>
      </c>
      <c r="F55" s="48" t="s">
        <v>22</v>
      </c>
      <c r="G55" s="48" t="s">
        <v>178</v>
      </c>
      <c r="H55" s="48" t="s">
        <v>23</v>
      </c>
      <c r="I55" s="49" t="s">
        <v>74</v>
      </c>
      <c r="J55" s="129">
        <f>J56+J58</f>
        <v>25000</v>
      </c>
      <c r="K55" s="50">
        <f>K56+K58</f>
        <v>12300</v>
      </c>
      <c r="L55" s="63">
        <f t="shared" si="0"/>
        <v>37300</v>
      </c>
    </row>
    <row r="56" spans="1:12" ht="15" customHeight="1" hidden="1">
      <c r="A56" s="46" t="s">
        <v>75</v>
      </c>
      <c r="B56" s="47" t="s">
        <v>217</v>
      </c>
      <c r="C56" s="48" t="s">
        <v>218</v>
      </c>
      <c r="D56" s="48" t="s">
        <v>224</v>
      </c>
      <c r="E56" s="48" t="s">
        <v>179</v>
      </c>
      <c r="F56" s="48" t="s">
        <v>22</v>
      </c>
      <c r="G56" s="48" t="s">
        <v>197</v>
      </c>
      <c r="H56" s="48" t="s">
        <v>23</v>
      </c>
      <c r="I56" s="49" t="s">
        <v>74</v>
      </c>
      <c r="J56" s="129">
        <f>J57</f>
        <v>0</v>
      </c>
      <c r="K56" s="64"/>
      <c r="L56" s="63">
        <f t="shared" si="0"/>
        <v>0</v>
      </c>
    </row>
    <row r="57" spans="1:12" ht="16.5" customHeight="1" hidden="1">
      <c r="A57" s="46" t="s">
        <v>212</v>
      </c>
      <c r="B57" s="47" t="s">
        <v>217</v>
      </c>
      <c r="C57" s="48" t="s">
        <v>218</v>
      </c>
      <c r="D57" s="48" t="s">
        <v>224</v>
      </c>
      <c r="E57" s="48" t="s">
        <v>179</v>
      </c>
      <c r="F57" s="48" t="s">
        <v>36</v>
      </c>
      <c r="G57" s="48" t="s">
        <v>197</v>
      </c>
      <c r="H57" s="48" t="s">
        <v>23</v>
      </c>
      <c r="I57" s="49" t="s">
        <v>74</v>
      </c>
      <c r="J57" s="129">
        <v>0</v>
      </c>
      <c r="K57" s="64"/>
      <c r="L57" s="63">
        <f t="shared" si="0"/>
        <v>0</v>
      </c>
    </row>
    <row r="58" spans="1:12" ht="16.5" customHeight="1">
      <c r="A58" s="46" t="s">
        <v>76</v>
      </c>
      <c r="B58" s="47" t="s">
        <v>217</v>
      </c>
      <c r="C58" s="48" t="s">
        <v>218</v>
      </c>
      <c r="D58" s="48" t="s">
        <v>224</v>
      </c>
      <c r="E58" s="48" t="s">
        <v>198</v>
      </c>
      <c r="F58" s="48" t="s">
        <v>22</v>
      </c>
      <c r="G58" s="48" t="s">
        <v>197</v>
      </c>
      <c r="H58" s="48" t="s">
        <v>23</v>
      </c>
      <c r="I58" s="49" t="s">
        <v>74</v>
      </c>
      <c r="J58" s="129">
        <f>J59</f>
        <v>25000</v>
      </c>
      <c r="K58" s="50">
        <f>K59</f>
        <v>12300</v>
      </c>
      <c r="L58" s="63">
        <f t="shared" si="0"/>
        <v>37300</v>
      </c>
    </row>
    <row r="59" spans="1:12" ht="15" customHeight="1">
      <c r="A59" s="46" t="s">
        <v>196</v>
      </c>
      <c r="B59" s="47" t="s">
        <v>217</v>
      </c>
      <c r="C59" s="48" t="s">
        <v>218</v>
      </c>
      <c r="D59" s="48" t="s">
        <v>224</v>
      </c>
      <c r="E59" s="48" t="s">
        <v>198</v>
      </c>
      <c r="F59" s="48" t="s">
        <v>36</v>
      </c>
      <c r="G59" s="48" t="s">
        <v>197</v>
      </c>
      <c r="H59" s="48" t="s">
        <v>23</v>
      </c>
      <c r="I59" s="49" t="s">
        <v>74</v>
      </c>
      <c r="J59" s="129">
        <v>25000</v>
      </c>
      <c r="K59" s="63">
        <v>12300</v>
      </c>
      <c r="L59" s="63">
        <f t="shared" si="0"/>
        <v>37300</v>
      </c>
    </row>
    <row r="60" spans="1:12" ht="49.5" customHeight="1" hidden="1">
      <c r="A60" s="46" t="s">
        <v>347</v>
      </c>
      <c r="B60" s="47" t="s">
        <v>217</v>
      </c>
      <c r="C60" s="48" t="s">
        <v>218</v>
      </c>
      <c r="D60" s="48" t="s">
        <v>287</v>
      </c>
      <c r="E60" s="48" t="s">
        <v>178</v>
      </c>
      <c r="F60" s="48" t="s">
        <v>22</v>
      </c>
      <c r="G60" s="48" t="s">
        <v>178</v>
      </c>
      <c r="H60" s="48" t="s">
        <v>23</v>
      </c>
      <c r="I60" s="49" t="s">
        <v>79</v>
      </c>
      <c r="J60" s="129">
        <f>J61</f>
        <v>0</v>
      </c>
      <c r="K60" s="50">
        <f>K61</f>
        <v>0</v>
      </c>
      <c r="L60" s="63">
        <f t="shared" si="0"/>
        <v>0</v>
      </c>
    </row>
    <row r="61" spans="1:12" ht="26.25" customHeight="1" hidden="1">
      <c r="A61" s="46" t="s">
        <v>348</v>
      </c>
      <c r="B61" s="47" t="s">
        <v>217</v>
      </c>
      <c r="C61" s="48" t="s">
        <v>218</v>
      </c>
      <c r="D61" s="48" t="s">
        <v>287</v>
      </c>
      <c r="E61" s="48" t="s">
        <v>198</v>
      </c>
      <c r="F61" s="48" t="s">
        <v>22</v>
      </c>
      <c r="G61" s="48" t="s">
        <v>197</v>
      </c>
      <c r="H61" s="48" t="s">
        <v>23</v>
      </c>
      <c r="I61" s="49" t="s">
        <v>79</v>
      </c>
      <c r="J61" s="129">
        <v>0</v>
      </c>
      <c r="K61" s="102"/>
      <c r="L61" s="63">
        <f t="shared" si="0"/>
        <v>0</v>
      </c>
    </row>
    <row r="62" spans="1:12" s="16" customFormat="1" ht="13.5" customHeight="1">
      <c r="A62" s="42" t="s">
        <v>77</v>
      </c>
      <c r="B62" s="43" t="s">
        <v>217</v>
      </c>
      <c r="C62" s="44" t="s">
        <v>184</v>
      </c>
      <c r="D62" s="44" t="s">
        <v>178</v>
      </c>
      <c r="E62" s="44" t="s">
        <v>178</v>
      </c>
      <c r="F62" s="44" t="s">
        <v>22</v>
      </c>
      <c r="G62" s="44" t="s">
        <v>178</v>
      </c>
      <c r="H62" s="44" t="s">
        <v>23</v>
      </c>
      <c r="I62" s="45" t="s">
        <v>22</v>
      </c>
      <c r="J62" s="128">
        <f>J63+J80+J84+J82</f>
        <v>36793119.18</v>
      </c>
      <c r="K62" s="128">
        <f>K63+K80+K84+K82</f>
        <v>6163444</v>
      </c>
      <c r="L62" s="82">
        <f>K62+J62</f>
        <v>42956563.18</v>
      </c>
    </row>
    <row r="63" spans="1:12" ht="38.25" customHeight="1">
      <c r="A63" s="46" t="s">
        <v>78</v>
      </c>
      <c r="B63" s="47" t="s">
        <v>217</v>
      </c>
      <c r="C63" s="48" t="s">
        <v>184</v>
      </c>
      <c r="D63" s="48" t="s">
        <v>177</v>
      </c>
      <c r="E63" s="48" t="s">
        <v>178</v>
      </c>
      <c r="F63" s="48" t="s">
        <v>22</v>
      </c>
      <c r="G63" s="48" t="s">
        <v>178</v>
      </c>
      <c r="H63" s="48" t="s">
        <v>23</v>
      </c>
      <c r="I63" s="49" t="s">
        <v>79</v>
      </c>
      <c r="J63" s="129">
        <f>J64+J67+J73+J75</f>
        <v>36549608.7</v>
      </c>
      <c r="K63" s="129">
        <f>K64+K67+K73+K75</f>
        <v>3831244</v>
      </c>
      <c r="L63" s="63">
        <f t="shared" si="0"/>
        <v>40380852.7</v>
      </c>
    </row>
    <row r="64" spans="1:12" ht="27" customHeight="1">
      <c r="A64" s="46" t="s">
        <v>80</v>
      </c>
      <c r="B64" s="47" t="s">
        <v>22</v>
      </c>
      <c r="C64" s="48" t="s">
        <v>184</v>
      </c>
      <c r="D64" s="48" t="s">
        <v>177</v>
      </c>
      <c r="E64" s="48" t="s">
        <v>179</v>
      </c>
      <c r="F64" s="48" t="s">
        <v>22</v>
      </c>
      <c r="G64" s="48" t="s">
        <v>197</v>
      </c>
      <c r="H64" s="48" t="s">
        <v>23</v>
      </c>
      <c r="I64" s="49" t="s">
        <v>79</v>
      </c>
      <c r="J64" s="129">
        <f>J65</f>
        <v>24027999</v>
      </c>
      <c r="K64" s="50">
        <f>K65</f>
        <v>3800000</v>
      </c>
      <c r="L64" s="63">
        <f t="shared" si="0"/>
        <v>27827999</v>
      </c>
    </row>
    <row r="65" spans="1:12" ht="25.5" customHeight="1">
      <c r="A65" s="46" t="s">
        <v>81</v>
      </c>
      <c r="B65" s="47" t="s">
        <v>317</v>
      </c>
      <c r="C65" s="48" t="s">
        <v>184</v>
      </c>
      <c r="D65" s="48" t="s">
        <v>177</v>
      </c>
      <c r="E65" s="48" t="s">
        <v>179</v>
      </c>
      <c r="F65" s="48" t="s">
        <v>225</v>
      </c>
      <c r="G65" s="48" t="s">
        <v>197</v>
      </c>
      <c r="H65" s="48" t="s">
        <v>23</v>
      </c>
      <c r="I65" s="49" t="s">
        <v>79</v>
      </c>
      <c r="J65" s="129">
        <v>24027999</v>
      </c>
      <c r="K65" s="63">
        <v>3800000</v>
      </c>
      <c r="L65" s="63">
        <f t="shared" si="0"/>
        <v>27827999</v>
      </c>
    </row>
    <row r="66" spans="1:12" ht="26.25" customHeight="1" hidden="1">
      <c r="A66" s="46" t="s">
        <v>82</v>
      </c>
      <c r="B66" s="47" t="s">
        <v>317</v>
      </c>
      <c r="C66" s="48" t="s">
        <v>184</v>
      </c>
      <c r="D66" s="48" t="s">
        <v>177</v>
      </c>
      <c r="E66" s="48" t="s">
        <v>179</v>
      </c>
      <c r="F66" s="48" t="s">
        <v>83</v>
      </c>
      <c r="G66" s="48" t="s">
        <v>197</v>
      </c>
      <c r="H66" s="48" t="s">
        <v>23</v>
      </c>
      <c r="I66" s="49" t="s">
        <v>79</v>
      </c>
      <c r="J66" s="129">
        <v>0</v>
      </c>
      <c r="K66" s="64"/>
      <c r="L66" s="63">
        <f t="shared" si="0"/>
        <v>0</v>
      </c>
    </row>
    <row r="67" spans="1:12" ht="24.75" customHeight="1">
      <c r="A67" s="46" t="s">
        <v>84</v>
      </c>
      <c r="B67" s="47" t="s">
        <v>217</v>
      </c>
      <c r="C67" s="48" t="s">
        <v>184</v>
      </c>
      <c r="D67" s="48" t="s">
        <v>177</v>
      </c>
      <c r="E67" s="48" t="s">
        <v>177</v>
      </c>
      <c r="F67" s="48" t="s">
        <v>22</v>
      </c>
      <c r="G67" s="48" t="s">
        <v>197</v>
      </c>
      <c r="H67" s="48" t="s">
        <v>23</v>
      </c>
      <c r="I67" s="49" t="s">
        <v>79</v>
      </c>
      <c r="J67" s="129">
        <f>J69</f>
        <v>2741110</v>
      </c>
      <c r="K67" s="129">
        <f>K69</f>
        <v>0</v>
      </c>
      <c r="L67" s="63">
        <f t="shared" si="0"/>
        <v>2741110</v>
      </c>
    </row>
    <row r="68" spans="1:12" ht="15" customHeight="1" hidden="1">
      <c r="A68" s="46" t="s">
        <v>85</v>
      </c>
      <c r="B68" s="47" t="s">
        <v>217</v>
      </c>
      <c r="C68" s="48" t="s">
        <v>184</v>
      </c>
      <c r="D68" s="48" t="s">
        <v>177</v>
      </c>
      <c r="E68" s="48" t="s">
        <v>177</v>
      </c>
      <c r="F68" s="48" t="s">
        <v>86</v>
      </c>
      <c r="G68" s="48" t="s">
        <v>197</v>
      </c>
      <c r="H68" s="48" t="s">
        <v>23</v>
      </c>
      <c r="I68" s="49" t="s">
        <v>79</v>
      </c>
      <c r="J68" s="129">
        <v>0</v>
      </c>
      <c r="K68" s="64"/>
      <c r="L68" s="63">
        <f t="shared" si="0"/>
        <v>0</v>
      </c>
    </row>
    <row r="69" spans="1:12" ht="50.25" customHeight="1">
      <c r="A69" s="46" t="s">
        <v>418</v>
      </c>
      <c r="B69" s="47" t="s">
        <v>217</v>
      </c>
      <c r="C69" s="48" t="s">
        <v>184</v>
      </c>
      <c r="D69" s="48" t="s">
        <v>177</v>
      </c>
      <c r="E69" s="48" t="s">
        <v>177</v>
      </c>
      <c r="F69" s="48" t="s">
        <v>1</v>
      </c>
      <c r="G69" s="48" t="s">
        <v>197</v>
      </c>
      <c r="H69" s="48" t="s">
        <v>23</v>
      </c>
      <c r="I69" s="49" t="s">
        <v>79</v>
      </c>
      <c r="J69" s="129">
        <v>2741110</v>
      </c>
      <c r="K69" s="63">
        <v>0</v>
      </c>
      <c r="L69" s="63">
        <f t="shared" si="0"/>
        <v>2741110</v>
      </c>
    </row>
    <row r="70" spans="1:12" ht="12.75" customHeight="1" hidden="1">
      <c r="A70" s="46" t="s">
        <v>3</v>
      </c>
      <c r="B70" s="47" t="s">
        <v>217</v>
      </c>
      <c r="C70" s="48" t="s">
        <v>184</v>
      </c>
      <c r="D70" s="48" t="s">
        <v>177</v>
      </c>
      <c r="E70" s="48" t="s">
        <v>177</v>
      </c>
      <c r="F70" s="48" t="s">
        <v>1</v>
      </c>
      <c r="G70" s="48" t="s">
        <v>197</v>
      </c>
      <c r="H70" s="48" t="s">
        <v>2</v>
      </c>
      <c r="I70" s="49" t="s">
        <v>2</v>
      </c>
      <c r="J70" s="129">
        <v>0</v>
      </c>
      <c r="K70" s="64"/>
      <c r="L70" s="63">
        <f t="shared" si="0"/>
        <v>0</v>
      </c>
    </row>
    <row r="71" spans="1:12" ht="25.5" customHeight="1" hidden="1">
      <c r="A71" s="46" t="s">
        <v>0</v>
      </c>
      <c r="B71" s="47" t="s">
        <v>217</v>
      </c>
      <c r="C71" s="48" t="s">
        <v>184</v>
      </c>
      <c r="D71" s="48" t="s">
        <v>177</v>
      </c>
      <c r="E71" s="48" t="s">
        <v>177</v>
      </c>
      <c r="F71" s="48" t="s">
        <v>1</v>
      </c>
      <c r="G71" s="48" t="s">
        <v>197</v>
      </c>
      <c r="H71" s="48" t="s">
        <v>4</v>
      </c>
      <c r="I71" s="49" t="s">
        <v>2</v>
      </c>
      <c r="J71" s="129">
        <v>0</v>
      </c>
      <c r="K71" s="64"/>
      <c r="L71" s="63">
        <f t="shared" si="0"/>
        <v>0</v>
      </c>
    </row>
    <row r="72" spans="1:12" ht="26.25" customHeight="1" hidden="1">
      <c r="A72" s="46" t="s">
        <v>0</v>
      </c>
      <c r="B72" s="47" t="s">
        <v>217</v>
      </c>
      <c r="C72" s="48" t="s">
        <v>184</v>
      </c>
      <c r="D72" s="48" t="s">
        <v>177</v>
      </c>
      <c r="E72" s="48" t="s">
        <v>177</v>
      </c>
      <c r="F72" s="48" t="s">
        <v>1</v>
      </c>
      <c r="G72" s="48" t="s">
        <v>197</v>
      </c>
      <c r="H72" s="48" t="s">
        <v>4</v>
      </c>
      <c r="I72" s="49" t="s">
        <v>79</v>
      </c>
      <c r="J72" s="129">
        <v>0</v>
      </c>
      <c r="K72" s="64"/>
      <c r="L72" s="63">
        <f t="shared" si="0"/>
        <v>0</v>
      </c>
    </row>
    <row r="73" spans="1:12" ht="49.5" customHeight="1">
      <c r="A73" s="46" t="s">
        <v>5</v>
      </c>
      <c r="B73" s="47" t="s">
        <v>217</v>
      </c>
      <c r="C73" s="48" t="s">
        <v>184</v>
      </c>
      <c r="D73" s="48" t="s">
        <v>177</v>
      </c>
      <c r="E73" s="48" t="s">
        <v>180</v>
      </c>
      <c r="F73" s="48" t="s">
        <v>22</v>
      </c>
      <c r="G73" s="48" t="s">
        <v>197</v>
      </c>
      <c r="H73" s="48" t="s">
        <v>23</v>
      </c>
      <c r="I73" s="49" t="s">
        <v>79</v>
      </c>
      <c r="J73" s="129">
        <f>J74</f>
        <v>412220</v>
      </c>
      <c r="K73" s="50">
        <f>K74</f>
        <v>13402</v>
      </c>
      <c r="L73" s="63">
        <f t="shared" si="0"/>
        <v>425622</v>
      </c>
    </row>
    <row r="74" spans="1:12" ht="38.25" customHeight="1">
      <c r="A74" s="46" t="s">
        <v>213</v>
      </c>
      <c r="B74" s="47" t="s">
        <v>217</v>
      </c>
      <c r="C74" s="48" t="s">
        <v>184</v>
      </c>
      <c r="D74" s="48" t="s">
        <v>177</v>
      </c>
      <c r="E74" s="48" t="s">
        <v>180</v>
      </c>
      <c r="F74" s="48" t="s">
        <v>6</v>
      </c>
      <c r="G74" s="48" t="s">
        <v>197</v>
      </c>
      <c r="H74" s="48" t="s">
        <v>23</v>
      </c>
      <c r="I74" s="49" t="s">
        <v>79</v>
      </c>
      <c r="J74" s="129">
        <v>412220</v>
      </c>
      <c r="K74" s="102">
        <v>13402</v>
      </c>
      <c r="L74" s="63">
        <f t="shared" si="0"/>
        <v>425622</v>
      </c>
    </row>
    <row r="75" spans="1:12" ht="20.25" customHeight="1">
      <c r="A75" s="46" t="s">
        <v>214</v>
      </c>
      <c r="B75" s="47" t="s">
        <v>217</v>
      </c>
      <c r="C75" s="48" t="s">
        <v>184</v>
      </c>
      <c r="D75" s="48" t="s">
        <v>177</v>
      </c>
      <c r="E75" s="48" t="s">
        <v>220</v>
      </c>
      <c r="F75" s="48" t="s">
        <v>22</v>
      </c>
      <c r="G75" s="48" t="s">
        <v>197</v>
      </c>
      <c r="H75" s="48" t="s">
        <v>23</v>
      </c>
      <c r="I75" s="49" t="s">
        <v>79</v>
      </c>
      <c r="J75" s="129">
        <f>J78+J76+J77</f>
        <v>9368279.7</v>
      </c>
      <c r="K75" s="129">
        <f>K78+K76+K77</f>
        <v>17842</v>
      </c>
      <c r="L75" s="63">
        <f>K75+J75</f>
        <v>9386121.7</v>
      </c>
    </row>
    <row r="76" spans="1:12" ht="71.25" customHeight="1">
      <c r="A76" s="46" t="s">
        <v>442</v>
      </c>
      <c r="B76" s="47" t="s">
        <v>217</v>
      </c>
      <c r="C76" s="48" t="s">
        <v>184</v>
      </c>
      <c r="D76" s="48" t="s">
        <v>177</v>
      </c>
      <c r="E76" s="48" t="s">
        <v>220</v>
      </c>
      <c r="F76" s="48" t="s">
        <v>43</v>
      </c>
      <c r="G76" s="48" t="s">
        <v>197</v>
      </c>
      <c r="H76" s="48" t="s">
        <v>23</v>
      </c>
      <c r="I76" s="49" t="s">
        <v>79</v>
      </c>
      <c r="J76" s="129">
        <v>1305000</v>
      </c>
      <c r="K76" s="63">
        <v>32842</v>
      </c>
      <c r="L76" s="63">
        <f t="shared" si="0"/>
        <v>1337842</v>
      </c>
    </row>
    <row r="77" spans="1:12" ht="30.75" customHeight="1">
      <c r="A77" s="46" t="s">
        <v>443</v>
      </c>
      <c r="B77" s="47" t="s">
        <v>217</v>
      </c>
      <c r="C77" s="48" t="s">
        <v>184</v>
      </c>
      <c r="D77" s="48" t="s">
        <v>177</v>
      </c>
      <c r="E77" s="48" t="s">
        <v>220</v>
      </c>
      <c r="F77" s="48" t="s">
        <v>1</v>
      </c>
      <c r="G77" s="48" t="s">
        <v>197</v>
      </c>
      <c r="H77" s="48" t="s">
        <v>23</v>
      </c>
      <c r="I77" s="49" t="s">
        <v>79</v>
      </c>
      <c r="J77" s="129">
        <v>8063279.7</v>
      </c>
      <c r="K77" s="63">
        <v>-15000</v>
      </c>
      <c r="L77" s="63">
        <f>K77+J77</f>
        <v>8048279.7</v>
      </c>
    </row>
    <row r="78" spans="1:12" ht="62.25" customHeight="1" hidden="1">
      <c r="A78" s="46" t="s">
        <v>319</v>
      </c>
      <c r="B78" s="47" t="s">
        <v>217</v>
      </c>
      <c r="C78" s="48" t="s">
        <v>184</v>
      </c>
      <c r="D78" s="48" t="s">
        <v>177</v>
      </c>
      <c r="E78" s="48" t="s">
        <v>220</v>
      </c>
      <c r="F78" s="48" t="s">
        <v>72</v>
      </c>
      <c r="G78" s="48" t="s">
        <v>197</v>
      </c>
      <c r="H78" s="48" t="s">
        <v>23</v>
      </c>
      <c r="I78" s="49" t="s">
        <v>79</v>
      </c>
      <c r="J78" s="129"/>
      <c r="K78" s="102"/>
      <c r="L78" s="63">
        <f t="shared" si="0"/>
        <v>0</v>
      </c>
    </row>
    <row r="79" spans="1:12" ht="14.25" customHeight="1" hidden="1">
      <c r="A79" s="46" t="s">
        <v>7</v>
      </c>
      <c r="B79" s="47" t="s">
        <v>217</v>
      </c>
      <c r="C79" s="48" t="s">
        <v>184</v>
      </c>
      <c r="D79" s="48" t="s">
        <v>177</v>
      </c>
      <c r="E79" s="48" t="s">
        <v>220</v>
      </c>
      <c r="F79" s="48" t="s">
        <v>1</v>
      </c>
      <c r="G79" s="48" t="s">
        <v>197</v>
      </c>
      <c r="H79" s="48" t="s">
        <v>23</v>
      </c>
      <c r="I79" s="49" t="s">
        <v>79</v>
      </c>
      <c r="J79" s="129">
        <v>0</v>
      </c>
      <c r="K79" s="63"/>
      <c r="L79" s="63">
        <f t="shared" si="0"/>
        <v>0</v>
      </c>
    </row>
    <row r="80" spans="1:12" ht="12.75" customHeight="1">
      <c r="A80" s="46" t="s">
        <v>8</v>
      </c>
      <c r="B80" s="47" t="s">
        <v>217</v>
      </c>
      <c r="C80" s="48" t="s">
        <v>184</v>
      </c>
      <c r="D80" s="48" t="s">
        <v>226</v>
      </c>
      <c r="E80" s="48" t="s">
        <v>178</v>
      </c>
      <c r="F80" s="48" t="s">
        <v>22</v>
      </c>
      <c r="G80" s="48" t="s">
        <v>178</v>
      </c>
      <c r="H80" s="48" t="s">
        <v>23</v>
      </c>
      <c r="I80" s="49" t="s">
        <v>74</v>
      </c>
      <c r="J80" s="129">
        <f>J81</f>
        <v>327711</v>
      </c>
      <c r="K80" s="50">
        <f>K81</f>
        <v>-67800</v>
      </c>
      <c r="L80" s="63">
        <f t="shared" si="0"/>
        <v>259911</v>
      </c>
    </row>
    <row r="81" spans="1:12" ht="24" customHeight="1">
      <c r="A81" s="46" t="s">
        <v>215</v>
      </c>
      <c r="B81" s="55" t="s">
        <v>217</v>
      </c>
      <c r="C81" s="56" t="s">
        <v>184</v>
      </c>
      <c r="D81" s="56" t="s">
        <v>226</v>
      </c>
      <c r="E81" s="56" t="s">
        <v>198</v>
      </c>
      <c r="F81" s="56" t="s">
        <v>22</v>
      </c>
      <c r="G81" s="56" t="s">
        <v>197</v>
      </c>
      <c r="H81" s="56" t="s">
        <v>23</v>
      </c>
      <c r="I81" s="57" t="s">
        <v>74</v>
      </c>
      <c r="J81" s="129">
        <v>327711</v>
      </c>
      <c r="K81" s="102">
        <v>-67800</v>
      </c>
      <c r="L81" s="63">
        <f t="shared" si="0"/>
        <v>259911</v>
      </c>
    </row>
    <row r="82" spans="1:12" ht="42.75" customHeight="1">
      <c r="A82" s="46" t="s">
        <v>447</v>
      </c>
      <c r="B82" s="55" t="s">
        <v>217</v>
      </c>
      <c r="C82" s="56" t="s">
        <v>184</v>
      </c>
      <c r="D82" s="56" t="s">
        <v>286</v>
      </c>
      <c r="E82" s="56" t="s">
        <v>178</v>
      </c>
      <c r="F82" s="56" t="s">
        <v>22</v>
      </c>
      <c r="G82" s="56" t="s">
        <v>178</v>
      </c>
      <c r="H82" s="56" t="s">
        <v>23</v>
      </c>
      <c r="I82" s="57" t="s">
        <v>74</v>
      </c>
      <c r="J82" s="129">
        <f>J83</f>
        <v>0</v>
      </c>
      <c r="K82" s="102">
        <f>K83</f>
        <v>2400000</v>
      </c>
      <c r="L82" s="63">
        <f t="shared" si="0"/>
        <v>2400000</v>
      </c>
    </row>
    <row r="83" spans="1:12" ht="29.25" customHeight="1">
      <c r="A83" s="46" t="s">
        <v>448</v>
      </c>
      <c r="B83" s="55" t="s">
        <v>217</v>
      </c>
      <c r="C83" s="56" t="s">
        <v>184</v>
      </c>
      <c r="D83" s="56" t="s">
        <v>286</v>
      </c>
      <c r="E83" s="56" t="s">
        <v>198</v>
      </c>
      <c r="F83" s="56" t="s">
        <v>33</v>
      </c>
      <c r="G83" s="56" t="s">
        <v>197</v>
      </c>
      <c r="H83" s="56" t="s">
        <v>23</v>
      </c>
      <c r="I83" s="57" t="s">
        <v>74</v>
      </c>
      <c r="J83" s="129">
        <v>0</v>
      </c>
      <c r="K83" s="102">
        <v>2400000</v>
      </c>
      <c r="L83" s="63">
        <f>K83+J83</f>
        <v>2400000</v>
      </c>
    </row>
    <row r="84" spans="1:12" ht="38.25" customHeight="1">
      <c r="A84" s="46" t="s">
        <v>445</v>
      </c>
      <c r="B84" s="47" t="s">
        <v>217</v>
      </c>
      <c r="C84" s="48" t="s">
        <v>184</v>
      </c>
      <c r="D84" s="48" t="s">
        <v>287</v>
      </c>
      <c r="E84" s="48" t="s">
        <v>178</v>
      </c>
      <c r="F84" s="48" t="s">
        <v>22</v>
      </c>
      <c r="G84" s="48" t="s">
        <v>178</v>
      </c>
      <c r="H84" s="48" t="s">
        <v>23</v>
      </c>
      <c r="I84" s="49" t="s">
        <v>79</v>
      </c>
      <c r="J84" s="129">
        <f>J85</f>
        <v>-84200.52</v>
      </c>
      <c r="K84" s="50">
        <f>K85</f>
        <v>0</v>
      </c>
      <c r="L84" s="63">
        <f>K84+J84</f>
        <v>-84200.52</v>
      </c>
    </row>
    <row r="85" spans="1:12" ht="39" customHeight="1">
      <c r="A85" s="46" t="s">
        <v>446</v>
      </c>
      <c r="B85" s="55" t="s">
        <v>217</v>
      </c>
      <c r="C85" s="56" t="s">
        <v>184</v>
      </c>
      <c r="D85" s="56" t="s">
        <v>287</v>
      </c>
      <c r="E85" s="56" t="s">
        <v>198</v>
      </c>
      <c r="F85" s="56" t="s">
        <v>22</v>
      </c>
      <c r="G85" s="56" t="s">
        <v>197</v>
      </c>
      <c r="H85" s="56" t="s">
        <v>23</v>
      </c>
      <c r="I85" s="57" t="s">
        <v>79</v>
      </c>
      <c r="J85" s="129">
        <v>-84200.52</v>
      </c>
      <c r="K85" s="102">
        <v>0</v>
      </c>
      <c r="L85" s="63">
        <f>K85+J85</f>
        <v>-84200.52</v>
      </c>
    </row>
    <row r="86" spans="1:10" s="16" customFormat="1" ht="27" customHeight="1" hidden="1">
      <c r="A86" s="58" t="s">
        <v>9</v>
      </c>
      <c r="B86" s="59" t="s">
        <v>217</v>
      </c>
      <c r="C86" s="60" t="s">
        <v>185</v>
      </c>
      <c r="D86" s="60" t="s">
        <v>178</v>
      </c>
      <c r="E86" s="60" t="s">
        <v>178</v>
      </c>
      <c r="F86" s="60" t="s">
        <v>22</v>
      </c>
      <c r="G86" s="60" t="s">
        <v>178</v>
      </c>
      <c r="H86" s="60" t="s">
        <v>2</v>
      </c>
      <c r="I86" s="60"/>
      <c r="J86" s="130">
        <f>J87</f>
        <v>0</v>
      </c>
    </row>
    <row r="87" spans="1:10" ht="15" customHeight="1" hidden="1">
      <c r="A87" s="61" t="s">
        <v>10</v>
      </c>
      <c r="B87" s="52" t="s">
        <v>217</v>
      </c>
      <c r="C87" s="53" t="s">
        <v>185</v>
      </c>
      <c r="D87" s="53" t="s">
        <v>177</v>
      </c>
      <c r="E87" s="53" t="s">
        <v>178</v>
      </c>
      <c r="F87" s="53" t="s">
        <v>22</v>
      </c>
      <c r="G87" s="53" t="s">
        <v>178</v>
      </c>
      <c r="H87" s="53" t="s">
        <v>2</v>
      </c>
      <c r="I87" s="53" t="s">
        <v>64</v>
      </c>
      <c r="J87" s="131">
        <f>J88</f>
        <v>0</v>
      </c>
    </row>
    <row r="88" spans="1:10" ht="15.75" customHeight="1" hidden="1">
      <c r="A88" s="61" t="s">
        <v>11</v>
      </c>
      <c r="B88" s="52" t="s">
        <v>217</v>
      </c>
      <c r="C88" s="53" t="s">
        <v>185</v>
      </c>
      <c r="D88" s="53" t="s">
        <v>177</v>
      </c>
      <c r="E88" s="53" t="s">
        <v>179</v>
      </c>
      <c r="F88" s="53" t="s">
        <v>22</v>
      </c>
      <c r="G88" s="53" t="s">
        <v>197</v>
      </c>
      <c r="H88" s="53" t="s">
        <v>2</v>
      </c>
      <c r="I88" s="53" t="s">
        <v>64</v>
      </c>
      <c r="J88" s="131">
        <f>J89</f>
        <v>0</v>
      </c>
    </row>
    <row r="89" spans="1:10" ht="12" customHeight="1" hidden="1">
      <c r="A89" s="61" t="s">
        <v>12</v>
      </c>
      <c r="B89" s="52" t="s">
        <v>217</v>
      </c>
      <c r="C89" s="53" t="s">
        <v>185</v>
      </c>
      <c r="D89" s="53" t="s">
        <v>177</v>
      </c>
      <c r="E89" s="53" t="s">
        <v>179</v>
      </c>
      <c r="F89" s="53" t="s">
        <v>36</v>
      </c>
      <c r="G89" s="53" t="s">
        <v>197</v>
      </c>
      <c r="H89" s="53" t="s">
        <v>23</v>
      </c>
      <c r="I89" s="53" t="s">
        <v>64</v>
      </c>
      <c r="J89" s="131">
        <v>0</v>
      </c>
    </row>
    <row r="90" ht="12.75" hidden="1"/>
  </sheetData>
  <sheetProtection/>
  <mergeCells count="5">
    <mergeCell ref="B5:I5"/>
    <mergeCell ref="H1:J1"/>
    <mergeCell ref="A3:I3"/>
    <mergeCell ref="B4:I4"/>
    <mergeCell ref="A2:L2"/>
  </mergeCells>
  <printOptions/>
  <pageMargins left="0.25" right="0.25" top="0.75" bottom="0.75" header="0.3" footer="0.3"/>
  <pageSetup horizontalDpi="600" verticalDpi="600" orientation="portrait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2013-01-18T13:28:42Z</cp:lastPrinted>
  <dcterms:created xsi:type="dcterms:W3CDTF">2005-12-02T13:56:17Z</dcterms:created>
  <dcterms:modified xsi:type="dcterms:W3CDTF">2013-01-21T08:00:48Z</dcterms:modified>
  <cp:category/>
  <cp:version/>
  <cp:contentType/>
  <cp:contentStatus/>
</cp:coreProperties>
</file>