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724" activeTab="1"/>
  </bookViews>
  <sheets>
    <sheet name="Доходы прил 1" sheetId="1" r:id="rId1"/>
    <sheet name="Доходы прил 2" sheetId="2" r:id="rId2"/>
    <sheet name="Расходы прил 3" sheetId="3" r:id="rId3"/>
    <sheet name="Расходы прил 4" sheetId="4" r:id="rId4"/>
    <sheet name="Дефицит прил 5" sheetId="5" r:id="rId5"/>
    <sheet name="Дефицит прил 6" sheetId="6" r:id="rId6"/>
  </sheets>
  <definedNames/>
  <calcPr fullCalcOnLoad="1" refMode="R1C1"/>
</workbook>
</file>

<file path=xl/sharedStrings.xml><?xml version="1.0" encoding="utf-8"?>
<sst xmlns="http://schemas.openxmlformats.org/spreadsheetml/2006/main" count="2498" uniqueCount="519">
  <si>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</si>
  <si>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</si>
  <si>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Обеспечение жильем молодых семей</t>
  </si>
  <si>
    <t>Мероприятия в области коммунального хозяйства</t>
  </si>
  <si>
    <t>Благоустройство населенных пунктов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</si>
  <si>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</si>
  <si>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</si>
  <si>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</si>
  <si>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</si>
  <si>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</si>
  <si>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</si>
  <si>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</si>
  <si>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</si>
  <si>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</si>
  <si>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</si>
  <si>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</si>
  <si>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</si>
  <si>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</si>
  <si>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>Семья и дети</t>
  </si>
  <si>
    <t xml:space="preserve">08     </t>
  </si>
  <si>
    <t>Софинансирование на комплектование книжных фондов</t>
  </si>
  <si>
    <t>Комплектование книжных фондов библиотек муниципальных образований</t>
  </si>
  <si>
    <t>Периодическая печать и издательства</t>
  </si>
  <si>
    <t xml:space="preserve">09     </t>
  </si>
  <si>
    <t>Здравоохранение, физическая культура и спорт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</si>
  <si>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</si>
  <si>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</si>
  <si>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</si>
  <si>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</si>
  <si>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</si>
  <si>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</si>
  <si>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</si>
  <si>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Социальные выплаты</t>
  </si>
  <si>
    <t>Социальные выплаты почетным гражданам</t>
  </si>
  <si>
    <t xml:space="preserve">11     </t>
  </si>
  <si>
    <t>Межбюджетные трансферты</t>
  </si>
  <si>
    <t>Капитальный ремонт многоквартирных домов</t>
  </si>
  <si>
    <t>Программа "Занятость подростков"</t>
  </si>
  <si>
    <t>по ведомственной структуре расходов</t>
  </si>
  <si>
    <t>П</t>
  </si>
  <si>
    <t>КЦСР</t>
  </si>
  <si>
    <t>КВР</t>
  </si>
  <si>
    <t>Р</t>
  </si>
  <si>
    <t xml:space="preserve">01          </t>
  </si>
  <si>
    <t>0021200</t>
  </si>
  <si>
    <t>500</t>
  </si>
  <si>
    <t xml:space="preserve">01        </t>
  </si>
  <si>
    <t xml:space="preserve">01    </t>
  </si>
  <si>
    <t>0020800</t>
  </si>
  <si>
    <t>0650300</t>
  </si>
  <si>
    <t xml:space="preserve">01 </t>
  </si>
  <si>
    <t xml:space="preserve">01  </t>
  </si>
  <si>
    <t>12</t>
  </si>
  <si>
    <t>0700500</t>
  </si>
  <si>
    <t xml:space="preserve">01       </t>
  </si>
  <si>
    <t>0020400</t>
  </si>
  <si>
    <t xml:space="preserve">01   </t>
  </si>
  <si>
    <t>9000000</t>
  </si>
  <si>
    <t xml:space="preserve">02 </t>
  </si>
  <si>
    <t>0013600</t>
  </si>
  <si>
    <t xml:space="preserve">02      </t>
  </si>
  <si>
    <t xml:space="preserve">02  </t>
  </si>
  <si>
    <t>7950500</t>
  </si>
  <si>
    <t xml:space="preserve">03    </t>
  </si>
  <si>
    <t xml:space="preserve">03       </t>
  </si>
  <si>
    <t xml:space="preserve">04    </t>
  </si>
  <si>
    <t>3380000</t>
  </si>
  <si>
    <t>3400300</t>
  </si>
  <si>
    <t xml:space="preserve">04   </t>
  </si>
  <si>
    <t xml:space="preserve">05  </t>
  </si>
  <si>
    <t>0980201</t>
  </si>
  <si>
    <t>006</t>
  </si>
  <si>
    <t xml:space="preserve">05    </t>
  </si>
  <si>
    <t>3500100</t>
  </si>
  <si>
    <t xml:space="preserve">05      </t>
  </si>
  <si>
    <t>3500200</t>
  </si>
  <si>
    <t>3500300</t>
  </si>
  <si>
    <t xml:space="preserve">05   </t>
  </si>
  <si>
    <t>7950300</t>
  </si>
  <si>
    <t xml:space="preserve">05 </t>
  </si>
  <si>
    <t xml:space="preserve">05       </t>
  </si>
  <si>
    <t>3510200</t>
  </si>
  <si>
    <t>3510300</t>
  </si>
  <si>
    <t>3510500</t>
  </si>
  <si>
    <t xml:space="preserve">05           </t>
  </si>
  <si>
    <t xml:space="preserve">05        </t>
  </si>
  <si>
    <t>6000100</t>
  </si>
  <si>
    <t xml:space="preserve">05            </t>
  </si>
  <si>
    <t>6000200</t>
  </si>
  <si>
    <t xml:space="preserve">05         </t>
  </si>
  <si>
    <t>6000300</t>
  </si>
  <si>
    <t>6000400</t>
  </si>
  <si>
    <t>6000500</t>
  </si>
  <si>
    <t xml:space="preserve">05             </t>
  </si>
  <si>
    <t>7953100</t>
  </si>
  <si>
    <t xml:space="preserve">06      </t>
  </si>
  <si>
    <t>4100100</t>
  </si>
  <si>
    <t xml:space="preserve">06    </t>
  </si>
  <si>
    <t>4239900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</si>
  <si>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</si>
  <si>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</si>
  <si>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</si>
  <si>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</si>
  <si>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</si>
  <si>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</si>
  <si>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</si>
  <si>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</si>
  <si>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</si>
  <si>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>4409900</t>
  </si>
  <si>
    <t xml:space="preserve">08        </t>
  </si>
  <si>
    <t>4409998</t>
  </si>
  <si>
    <t xml:space="preserve">08          </t>
  </si>
  <si>
    <t>4429900</t>
  </si>
  <si>
    <t xml:space="preserve">08       </t>
  </si>
  <si>
    <t xml:space="preserve">08      </t>
  </si>
  <si>
    <t>4429907</t>
  </si>
  <si>
    <t xml:space="preserve">08         </t>
  </si>
  <si>
    <t>4500600</t>
  </si>
  <si>
    <t xml:space="preserve">08   </t>
  </si>
  <si>
    <t>4579900</t>
  </si>
  <si>
    <t xml:space="preserve">09       </t>
  </si>
  <si>
    <t xml:space="preserve">09           </t>
  </si>
  <si>
    <t xml:space="preserve">09        </t>
  </si>
  <si>
    <t>5129701</t>
  </si>
  <si>
    <t xml:space="preserve">09         </t>
  </si>
  <si>
    <t xml:space="preserve">09    </t>
  </si>
  <si>
    <t>7950400</t>
  </si>
  <si>
    <t xml:space="preserve">09          </t>
  </si>
  <si>
    <t>5058500</t>
  </si>
  <si>
    <t>5058599</t>
  </si>
  <si>
    <t>005</t>
  </si>
  <si>
    <t xml:space="preserve">10    </t>
  </si>
  <si>
    <t xml:space="preserve">10         </t>
  </si>
  <si>
    <t xml:space="preserve">10           </t>
  </si>
  <si>
    <t xml:space="preserve">11       </t>
  </si>
  <si>
    <t>5201508</t>
  </si>
  <si>
    <t>5201513</t>
  </si>
  <si>
    <t>017</t>
  </si>
  <si>
    <t xml:space="preserve">11         </t>
  </si>
  <si>
    <t>Бюджетные ассигнования в соответствии с уточненной бюджетной росписью расходов</t>
  </si>
  <si>
    <t xml:space="preserve">П </t>
  </si>
  <si>
    <t xml:space="preserve">    </t>
  </si>
  <si>
    <t>000</t>
  </si>
  <si>
    <t>02</t>
  </si>
  <si>
    <t>00</t>
  </si>
  <si>
    <t>0000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</si>
  <si>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</si>
  <si>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</si>
  <si>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</si>
  <si>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</si>
  <si>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</si>
  <si>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</si>
  <si>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</si>
  <si>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</si>
  <si>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</si>
  <si>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</si>
  <si>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</si>
  <si>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Центральный аппарат</t>
  </si>
  <si>
    <t>Другие общегосударственные вопросы</t>
  </si>
  <si>
    <t>Прочие расходы</t>
  </si>
  <si>
    <t>Благоустройство</t>
  </si>
  <si>
    <t>Культура, кинематография, средства массовой информации</t>
  </si>
  <si>
    <t>Обеспечение деятельности подведомственных учреждений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</si>
  <si>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</si>
  <si>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</si>
  <si>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</si>
  <si>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</si>
  <si>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</si>
  <si>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</si>
  <si>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</si>
  <si>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</si>
  <si>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</si>
  <si>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</si>
  <si>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</si>
  <si>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</si>
  <si>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</si>
  <si>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</si>
  <si>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</si>
  <si>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</si>
  <si>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</si>
  <si>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</si>
  <si>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</si>
  <si>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</si>
  <si>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</si>
  <si>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</si>
  <si>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</si>
  <si>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</si>
  <si>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</si>
  <si>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</si>
  <si>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</si>
  <si>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</si>
  <si>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</si>
  <si>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</si>
  <si>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</si>
  <si>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</si>
  <si>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</si>
  <si>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</si>
  <si>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</si>
  <si>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</si>
  <si>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</si>
  <si>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</si>
  <si>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</si>
  <si>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</si>
  <si>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</si>
  <si>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</si>
  <si>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</si>
  <si>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</si>
  <si>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</si>
  <si>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</si>
  <si>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</si>
  <si>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</si>
  <si>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</si>
  <si>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п/п</t>
  </si>
  <si>
    <t>Наименование показателей бюджетной классификации</t>
  </si>
  <si>
    <t>Адм.</t>
  </si>
  <si>
    <t>Вид</t>
  </si>
  <si>
    <t>Подвид</t>
  </si>
  <si>
    <t>КОСГУ</t>
  </si>
  <si>
    <t>Исполнено</t>
  </si>
  <si>
    <t>ВСЕГО</t>
  </si>
  <si>
    <t>Налог на доходы физических лиц с доходов, полученных в виде дивидендов от долевого участия в деятельности организаций</t>
  </si>
  <si>
    <t>182</t>
  </si>
  <si>
    <t>10102010</t>
  </si>
  <si>
    <t>110</t>
  </si>
  <si>
    <t>1000</t>
  </si>
  <si>
    <t>10102021</t>
  </si>
  <si>
    <t>2000</t>
  </si>
  <si>
    <t>3000</t>
  </si>
  <si>
    <t>4000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</si>
  <si>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</si>
  <si>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</si>
  <si>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10102030</t>
  </si>
  <si>
    <t>10102050</t>
  </si>
  <si>
    <t>Единый налог, взимаемый в связи с применением упрощенной системы налогообложения</t>
  </si>
  <si>
    <t>10501010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</si>
  <si>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</si>
  <si>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10501020</t>
  </si>
  <si>
    <t>10503000</t>
  </si>
  <si>
    <t>Налог на имущество физических лиц, зачисляемый в бюджет поселений</t>
  </si>
  <si>
    <t>10601030</t>
  </si>
  <si>
    <t>Земельный налог, взимаемый по ставке, установленной пп 1 п 1 ст.394 НК РФ , зачисляемый в бюджет поселений</t>
  </si>
  <si>
    <t>10606013</t>
  </si>
  <si>
    <t>Земельный налог, взимаемый по ставке, установленной пп 2 п 1 ст.394 НК РФ, зачисляемый в бюджеты поселений</t>
  </si>
  <si>
    <t>10606023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</si>
  <si>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</si>
  <si>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10804020</t>
  </si>
  <si>
    <t>062</t>
  </si>
  <si>
    <t>Земельный налог (по обязательствам, возникшим до 1 января 2006 года0</t>
  </si>
  <si>
    <t>10904050</t>
  </si>
  <si>
    <t>11105010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</si>
  <si>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</si>
  <si>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</si>
  <si>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11105035</t>
  </si>
  <si>
    <t>11406014</t>
  </si>
  <si>
    <t>430</t>
  </si>
  <si>
    <t>11701050</t>
  </si>
  <si>
    <t>180</t>
  </si>
  <si>
    <t>11705050</t>
  </si>
  <si>
    <t>Дотации бюджетам поселений на выравнивание уровня бюджетной обеспеченности</t>
  </si>
  <si>
    <t>920</t>
  </si>
  <si>
    <t>20201001</t>
  </si>
  <si>
    <t>151</t>
  </si>
  <si>
    <t>20201003</t>
  </si>
  <si>
    <t>Субсидия на комплектование книжных фондов библиотек</t>
  </si>
  <si>
    <t>20202068</t>
  </si>
  <si>
    <t>Прочие субсидии бюджетам на реализацию ОЦП"Развитие физической культуры и спорта вКалужской области на 2007-2010 годы"</t>
  </si>
  <si>
    <t>20202999</t>
  </si>
  <si>
    <t>0227</t>
  </si>
  <si>
    <t>20203015</t>
  </si>
  <si>
    <t>20204012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</si>
  <si>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полномочиями</t>
  </si>
  <si>
    <t>20204014</t>
  </si>
  <si>
    <t>Прочие межбюджетные трансферты</t>
  </si>
  <si>
    <t>20204999</t>
  </si>
  <si>
    <t>20705000</t>
  </si>
  <si>
    <t>30201050</t>
  </si>
  <si>
    <t>130</t>
  </si>
  <si>
    <t>Прочие безвозмездные поступления учреждениям,находящимся введении органов местного самоупрвления поселений</t>
  </si>
  <si>
    <t>30302050</t>
  </si>
  <si>
    <t xml:space="preserve">Наименование </t>
  </si>
  <si>
    <t>Вид доходов</t>
  </si>
  <si>
    <t>Подвид доходов</t>
  </si>
  <si>
    <t>ДОХОДЫ</t>
  </si>
  <si>
    <t>1</t>
  </si>
  <si>
    <t/>
  </si>
  <si>
    <t>010</t>
  </si>
  <si>
    <t>Сумма налога</t>
  </si>
  <si>
    <t>021</t>
  </si>
  <si>
    <t>022</t>
  </si>
  <si>
    <t>030</t>
  </si>
  <si>
    <t>050</t>
  </si>
  <si>
    <t>020</t>
  </si>
  <si>
    <t>Бюджет поселений</t>
  </si>
  <si>
    <t>Земельный налог, взимаемый по ставке, установленной пп1 п1 ст.394 НК РФ</t>
  </si>
  <si>
    <t>013</t>
  </si>
  <si>
    <t>023</t>
  </si>
  <si>
    <t>04</t>
  </si>
  <si>
    <t>09</t>
  </si>
  <si>
    <t>11</t>
  </si>
  <si>
    <t>035</t>
  </si>
  <si>
    <t>14</t>
  </si>
  <si>
    <t>014</t>
  </si>
  <si>
    <t>17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</si>
  <si>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</si>
  <si>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</si>
  <si>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001</t>
  </si>
  <si>
    <t>003</t>
  </si>
  <si>
    <t>Субсидии от других бюджетов бюджетной системы Российской Федерации</t>
  </si>
  <si>
    <t>068</t>
  </si>
  <si>
    <t>999</t>
  </si>
  <si>
    <t>Прочие субсидии бюджетам на реализацию ОЦП"Развитие физической культуры и спорта в Калужской области на 2007-2010 годы"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</si>
  <si>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</si>
  <si>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015</t>
  </si>
  <si>
    <t>012</t>
  </si>
  <si>
    <t>07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</si>
  <si>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</si>
  <si>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Сумма налога (сбора) (недоимка по соответствующему налогу (сбору), в том числе по отмененному)</t>
  </si>
  <si>
    <t>Пени по соответствующему налогу (сбору)</t>
  </si>
  <si>
    <t>Суссы денежных взысканий (штрафов) по соответствующему налогу (сбору) согласно законодательству Российской Федерации</t>
  </si>
  <si>
    <t>Прочие поступления</t>
  </si>
  <si>
    <t xml:space="preserve">Сумма налога (сбора) (недоимка по соответствующему налогу (сбору), в том числе по отмененному)
</t>
  </si>
  <si>
    <t xml:space="preserve">Прочие поступления
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</si>
  <si>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</si>
  <si>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</si>
  <si>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</si>
  <si>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Доходы от продажи земельных участков, находящихся в   государственной и муниципальной собственности  (за  исключением  земельных  участков  автономных  учреждений,   а    также    земельных    участков  государственных и  муниципальных  предприятий,  в том числе казенных)
</t>
  </si>
  <si>
    <t xml:space="preserve">Дотации бюджетам поселений на  поддержку  мер  по  обеспечению сбалансированности бюджетов
</t>
  </si>
  <si>
    <t>(в рублях)</t>
  </si>
  <si>
    <t>Наименование</t>
  </si>
  <si>
    <t>ВСЕГО: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</si>
  <si>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</si>
  <si>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</si>
  <si>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</si>
  <si>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</si>
  <si>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</si>
  <si>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</si>
  <si>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</si>
  <si>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</si>
  <si>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</si>
  <si>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</si>
  <si>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</si>
  <si>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</si>
  <si>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</si>
  <si>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>Программа по толирантности и профилактики экстремизма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</si>
  <si>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</si>
  <si>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</si>
  <si>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</si>
  <si>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</si>
  <si>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Обеспечение мероприятий по капитальному ремонту многоквартирных домов за счет средств местного бюджета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</si>
  <si>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</si>
  <si>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Код классификации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</si>
  <si>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</si>
  <si>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</si>
  <si>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</si>
  <si>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01 02 00 00 10 0000 810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</si>
  <si>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</si>
  <si>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</si>
  <si>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</si>
  <si>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</si>
  <si>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</si>
  <si>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</si>
  <si>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01 05 02 01 00 0000 000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</si>
  <si>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</si>
  <si>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</si>
  <si>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01 02 00 00 00 0000 700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</si>
  <si>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</si>
  <si>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</si>
  <si>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</si>
  <si>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01 02 00 00 00 0000 800</t>
  </si>
  <si>
    <t>Погашение кредито, предоставленных кредитными организациями 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</si>
  <si>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</si>
  <si>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</si>
  <si>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</si>
  <si>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</si>
  <si>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</si>
  <si>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</si>
  <si>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</si>
  <si>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</si>
  <si>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</si>
  <si>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</si>
  <si>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</si>
  <si>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</si>
  <si>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</si>
  <si>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</si>
  <si>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№</t>
  </si>
  <si>
    <t>13</t>
  </si>
  <si>
    <t>6</t>
  </si>
  <si>
    <t>7</t>
  </si>
  <si>
    <t>8</t>
  </si>
  <si>
    <t>9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</si>
  <si>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</si>
  <si>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</si>
  <si>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</si>
  <si>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</si>
  <si>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</si>
  <si>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</si>
  <si>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</si>
  <si>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</si>
  <si>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</si>
  <si>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</si>
  <si>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</si>
  <si>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</si>
  <si>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</si>
  <si>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</si>
  <si>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</si>
  <si>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</si>
  <si>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</si>
  <si>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</si>
  <si>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</si>
  <si>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</si>
  <si>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</si>
  <si>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</si>
  <si>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</si>
  <si>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</si>
  <si>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</si>
  <si>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</si>
  <si>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</si>
  <si>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</si>
  <si>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</si>
  <si>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10102040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</si>
  <si>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</si>
  <si>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Транспортный налог с физических лиц</t>
  </si>
  <si>
    <t>10604012</t>
  </si>
  <si>
    <t xml:space="preserve">Прочие доходы от оказания платных услуг получателями средств бюджетов поселений и компенсации затрат бюджетов поселений
</t>
  </si>
  <si>
    <t>11303050</t>
  </si>
  <si>
    <t>11402033</t>
  </si>
  <si>
    <t>410</t>
  </si>
  <si>
    <t>Доходы от реализации иного имущества, находящегося в собственности поселений (за исключением имущества АУ и МУП, в т.ч. казенных)</t>
  </si>
  <si>
    <t>11905000</t>
  </si>
  <si>
    <t>Возврат остатков субсидий и субвенций из бюджетов поселений</t>
  </si>
  <si>
    <t>0472</t>
  </si>
  <si>
    <t>040</t>
  </si>
  <si>
    <t>Транспортный налог с физических лиц , зачисляемый в бюджет поселений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</si>
  <si>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</si>
  <si>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государства
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</si>
  <si>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</si>
  <si>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Доходы от реализации иного имущества, находящегося в собственности поселений (за исключением имущества АУ и МУП, в т.ч. казенных)
</t>
  </si>
  <si>
    <t>033</t>
  </si>
  <si>
    <t xml:space="preserve">Доходы от реализации имущества, находящегося в государственной и муниципальной собственности (за исключением имущества АУ, а также имущества ГУП и МУП, в том числе казенных)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</si>
  <si>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</si>
  <si>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</si>
  <si>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Обеспечение проведения выборов и референдумов</t>
  </si>
  <si>
    <t>0200002</t>
  </si>
  <si>
    <t>Проведение выборов в Городскую Думу</t>
  </si>
  <si>
    <t>0920304</t>
  </si>
  <si>
    <t>Целевые средства по решению органов местного самоуправления</t>
  </si>
  <si>
    <t>5201532</t>
  </si>
  <si>
    <t>6000506</t>
  </si>
  <si>
    <t>Работы по ремонту моста после ДТП</t>
  </si>
  <si>
    <t>Программа "Благоустройство населенных пунктов на территории Боровского района Калужской области на 2008-2010 годы"</t>
  </si>
  <si>
    <t>4230731</t>
  </si>
  <si>
    <t>Исполнение полномочий муниципального района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</t>
  </si>
  <si>
    <t>5201538</t>
  </si>
  <si>
    <t>Реконструкция спортивного зала и строительство пристройки МУК ДК "Полет" г. Ермолино Боровского района в рамках областной целевой программы "Развитие физической культуры и спорта в Калужской области на 2007-2009 годы"</t>
  </si>
  <si>
    <t>45</t>
  </si>
  <si>
    <t>46</t>
  </si>
  <si>
    <t>47</t>
  </si>
  <si>
    <t>48</t>
  </si>
  <si>
    <t>0020406</t>
  </si>
  <si>
    <t>Исполнение полномочий поселений на регулирование тарифов коммунального комплекса</t>
  </si>
  <si>
    <t>6000201</t>
  </si>
  <si>
    <t>49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</si>
  <si>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</si>
  <si>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План с учетом изменений, внесенных Решениями Городской Думы за 2010 год</t>
  </si>
  <si>
    <t>Приложение № 5    к      Решению Городской Думы МО "Городское поселение   "Г.   Ермолино"   "Об исполнении бюджета за 2010 год"</t>
  </si>
  <si>
    <t>Исполнение источников финансирования дефицита бюджета МО "Городское поселение "Г. Ермолино" за 2010 год по кодам классификации источников финансирования дефицита бюджета</t>
  </si>
  <si>
    <t>Приложение № 6    к      Решению Городской Думы МО "Городское поселение   "Г.   Ермолино"   "Об исполнении бюджета за 2010 год"</t>
  </si>
  <si>
    <t>Исполнение источников финансирования дефицита бюджета МО "Городское поселение "Г. Ермолино" за 2010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</si>
  <si>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>Исполнение доходов бюджета МО "Городское поселение "Г. Ермолино" за 2010 год по кодам классификации доходов бюджетов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</si>
  <si>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</si>
  <si>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10102070</t>
  </si>
  <si>
    <t>6409</t>
  </si>
  <si>
    <t xml:space="preserve"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</si>
  <si>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0478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</si>
  <si>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</si>
  <si>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0479</t>
  </si>
  <si>
    <t>Прочие межбюджетные трансферты бюдетам поселений на обеспечение финансовой устоячивости муниципальных образований</t>
  </si>
  <si>
    <t>0258</t>
  </si>
  <si>
    <t>Прочие межбюджетные трансферты предоставляемые бюдетам поселенвыплаты стимулмрующего характера руководителям исполнительно-распорядительных органов муниципальных образований</t>
  </si>
  <si>
    <t>0462</t>
  </si>
  <si>
    <t>Приложение № 1    к      Решению Городской Думы МО "Городское поселение   "Г.   Ермолино"   "Об исполнении бюджета за 2010 год"</t>
  </si>
  <si>
    <t>Приложение № 2    к      Решению Городской Думы МО "Городское поселение   "Г.   Ермолино"   "Об исполнении бюджета за 2010 год"</t>
  </si>
  <si>
    <t>Исполнение доходов бюджета МО "Городское поселение "Г. Ермолино" за 2010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</si>
  <si>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070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</si>
  <si>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</si>
  <si>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Приложение № 3    к      Решению Городской Думы МО "Городское поселение   "Г.   Ермолино"   "Об исполнении бюджета за 2010 год"</t>
  </si>
  <si>
    <t>ИСПОЛНЕНИЕ РАСХОДОВ БЮДЖЕТА МО "ГОРОДСКОЕ ПОСЕЛЕНИЕ "ГОРОД ЕРМОЛИНО" ЗА 2010 ГОД</t>
  </si>
  <si>
    <t>7956100</t>
  </si>
  <si>
    <t>2180100</t>
  </si>
  <si>
    <t>7954400</t>
  </si>
  <si>
    <t>Программа "Адресная программа внедрения коллективного учета потребления энергоресурсов в многоквартирных домах"</t>
  </si>
  <si>
    <t>3510521</t>
  </si>
  <si>
    <t>Увеличение уставного капитала</t>
  </si>
  <si>
    <t>7956200</t>
  </si>
  <si>
    <t>Энергетической эффективности предприятия МУП "ЕТС"</t>
  </si>
  <si>
    <t>5201546</t>
  </si>
  <si>
    <t>Ремонт коллектора в районе Ермолинской больницы</t>
  </si>
  <si>
    <t>5201553</t>
  </si>
  <si>
    <t>Электро-, тепло-, газо-, водоснабжение и водоотведение на территории Боровского района</t>
  </si>
  <si>
    <t>7954500</t>
  </si>
  <si>
    <t>Программа "Благоустройство на территории МО "Городское поселение "Г. ермолино" на 2010-2015 годы"</t>
  </si>
  <si>
    <t>5201519</t>
  </si>
  <si>
    <t>Ремонт дорожного покрытия</t>
  </si>
  <si>
    <t>9966472</t>
  </si>
  <si>
    <t>Исполнение полномочий муниципального района по организации предоставления дополнительного образования детям  на территории муниципального района (в части содержания школ искусств) (за счет остатков неиспользованных средств)</t>
  </si>
  <si>
    <t>4829900</t>
  </si>
  <si>
    <t>5058693</t>
  </si>
  <si>
    <t>9420020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</si>
  <si>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</si>
  <si>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6000521</t>
  </si>
  <si>
    <t>Оказание мер социальной поддержки специалистов, работающих в сельской местности, а также специалистов, вышедших на пенсию</t>
  </si>
  <si>
    <t>5208300</t>
  </si>
  <si>
    <t>Создание условий для обеспечение поселений, входящих в состав муниципального района, услугами связи, общественного питания, торговли и бытового обслуживания</t>
  </si>
  <si>
    <t>5208000</t>
  </si>
  <si>
    <t>Выплаты стимулирующего характера руководителям исполнительно-распорядительных органов муниципальных образований</t>
  </si>
  <si>
    <t>Обеспечение объектов социально-культурной сферы, спорта издание администрации приборами учета энергоресурсами в 2010-2011 гг.</t>
  </si>
  <si>
    <t>Приложение № 4    к      Решению Городской Думы МО "Городское поселение   "Г.   Ермолино"   "Об исполнении бюджета за 2010 год"</t>
  </si>
  <si>
    <t>ИСПОЛНЕНИЕ РАСХОДОВ БЮДЖЕТА МО "ГОРОДСКОЕ ПОСЕЛЕНИЕ "ГОРОД ЕРМОЛИНО" ЗА 2010 ГОД ПО РАЗДЕЛАМ И ПОДРАЗДЕЛАМ КЛАССИФИКАЦИИ РАСХОДОВ БЮДЖЕТОВ</t>
  </si>
  <si>
    <t>План с учетом изменений, внесенных Решениями Городской Думы в 2010 году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</si>
</sst>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0_ ;\-#,##0.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0"/>
    </font>
    <font>
      <sz val="10"/>
      <name val="Arial"/>
      <family val="2"/>
    </font>
    <font>
      <sz val="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 vertical="top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 indent="1"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 indent="2"/>
    </xf>
    <xf numFmtId="4" fontId="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wrapText="1"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1" fillId="0" borderId="0" xfId="53" applyFont="1" applyAlignment="1" applyProtection="1">
      <alignment vertical="top" wrapText="1"/>
      <protection locked="0"/>
    </xf>
    <xf numFmtId="0" fontId="11" fillId="0" borderId="15" xfId="53" applyFont="1" applyBorder="1" applyAlignment="1" applyProtection="1">
      <alignment horizontal="center" vertical="center" wrapText="1"/>
      <protection locked="0"/>
    </xf>
    <xf numFmtId="0" fontId="13" fillId="0" borderId="16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>
      <alignment horizontal="center" vertical="justify" wrapText="1"/>
    </xf>
    <xf numFmtId="0" fontId="11" fillId="0" borderId="15" xfId="53" applyFont="1" applyBorder="1" applyAlignment="1">
      <alignment horizontal="center" vertical="center"/>
    </xf>
    <xf numFmtId="0" fontId="13" fillId="0" borderId="15" xfId="5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171" fontId="3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71" fontId="4" fillId="0" borderId="0" xfId="0" applyNumberFormat="1" applyFont="1" applyAlignment="1">
      <alignment vertical="top"/>
    </xf>
    <xf numFmtId="0" fontId="11" fillId="0" borderId="0" xfId="53" applyFont="1" applyAlignment="1">
      <alignment horizontal="left" vertical="top" wrapText="1"/>
    </xf>
    <xf numFmtId="0" fontId="11" fillId="0" borderId="0" xfId="53" applyFont="1" applyAlignment="1">
      <alignment horizontal="left" vertical="top"/>
    </xf>
    <xf numFmtId="0" fontId="13" fillId="0" borderId="0" xfId="53" applyFont="1" applyAlignment="1" applyProtection="1">
      <alignment horizontal="left" vertical="top"/>
      <protection locked="0"/>
    </xf>
    <xf numFmtId="0" fontId="11" fillId="0" borderId="16" xfId="53" applyFont="1" applyBorder="1" applyAlignment="1">
      <alignment horizontal="center" vertical="center" wrapText="1"/>
    </xf>
    <xf numFmtId="0" fontId="11" fillId="0" borderId="16" xfId="53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0" fontId="1" fillId="0" borderId="0" xfId="0" applyFont="1" applyBorder="1" applyAlignment="1">
      <alignment horizontal="left" wrapText="1" indent="4"/>
    </xf>
    <xf numFmtId="3" fontId="2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4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 wrapText="1" indent="2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 indent="1"/>
    </xf>
    <xf numFmtId="4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1" fillId="0" borderId="17" xfId="53" applyFont="1" applyBorder="1" applyAlignment="1" applyProtection="1">
      <alignment horizontal="center" vertical="center" wrapText="1"/>
      <protection locked="0"/>
    </xf>
    <xf numFmtId="0" fontId="11" fillId="0" borderId="18" xfId="53" applyFont="1" applyBorder="1" applyAlignment="1" applyProtection="1">
      <alignment horizontal="center" vertical="center" wrapText="1"/>
      <protection locked="0"/>
    </xf>
    <xf numFmtId="0" fontId="11" fillId="0" borderId="15" xfId="53" applyFont="1" applyBorder="1" applyAlignment="1">
      <alignment horizontal="center" vertical="center" wrapText="1"/>
    </xf>
    <xf numFmtId="0" fontId="11" fillId="0" borderId="15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Alignment="1" applyProtection="1">
      <alignment horizontal="left" vertical="top" wrapText="1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1" fillId="0" borderId="19" xfId="53" applyFont="1" applyBorder="1" applyAlignment="1">
      <alignment horizontal="right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20" xfId="53" applyFont="1" applyBorder="1" applyAlignment="1" applyProtection="1">
      <alignment horizontal="center" vertical="center"/>
      <protection locked="0"/>
    </xf>
    <xf numFmtId="0" fontId="11" fillId="0" borderId="21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horizontal="center" vertical="center" wrapText="1"/>
      <protection locked="0"/>
    </xf>
    <xf numFmtId="0" fontId="11" fillId="0" borderId="22" xfId="53" applyFont="1" applyBorder="1" applyAlignment="1" applyProtection="1">
      <alignment horizontal="center" vertical="center" wrapText="1"/>
      <protection locked="0"/>
    </xf>
    <xf numFmtId="0" fontId="11" fillId="0" borderId="23" xfId="53" applyFont="1" applyBorder="1" applyAlignment="1" applyProtection="1">
      <alignment horizontal="center" vertical="center" wrapText="1"/>
      <protection locked="0"/>
    </xf>
    <xf numFmtId="0" fontId="11" fillId="0" borderId="24" xfId="53" applyFont="1" applyBorder="1" applyAlignment="1" applyProtection="1">
      <alignment horizontal="center" vertical="center" wrapText="1"/>
      <protection locked="0"/>
    </xf>
    <xf numFmtId="0" fontId="11" fillId="0" borderId="25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 wrapText="1"/>
      <protection locked="0"/>
    </xf>
    <xf numFmtId="0" fontId="11" fillId="0" borderId="27" xfId="53" applyFont="1" applyBorder="1" applyAlignment="1" applyProtection="1">
      <alignment horizontal="center" vertical="center" wrapText="1"/>
      <protection locked="0"/>
    </xf>
    <xf numFmtId="0" fontId="13" fillId="0" borderId="16" xfId="53" applyFont="1" applyBorder="1" applyAlignment="1" applyProtection="1">
      <alignment horizontal="center" vertical="center"/>
      <protection locked="0"/>
    </xf>
    <xf numFmtId="0" fontId="13" fillId="0" borderId="20" xfId="53" applyFont="1" applyBorder="1" applyAlignment="1" applyProtection="1">
      <alignment horizontal="center" vertical="center"/>
      <protection locked="0"/>
    </xf>
    <xf numFmtId="0" fontId="13" fillId="0" borderId="21" xfId="53" applyFont="1" applyBorder="1" applyAlignment="1" applyProtection="1">
      <alignment horizontal="center" vertical="center"/>
      <protection locked="0"/>
    </xf>
    <xf numFmtId="0" fontId="11" fillId="0" borderId="28" xfId="53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I90" sqref="I90"/>
    </sheetView>
  </sheetViews>
  <sheetFormatPr defaultColWidth="9.00390625" defaultRowHeight="12.75"/>
  <cols>
    <col min="1" max="1" width="0.12890625" style="1" customWidth="1"/>
    <col min="2" max="2" width="56.75390625" style="1" customWidth="1"/>
    <col min="3" max="3" width="10.75390625" style="1" customWidth="1"/>
    <col min="4" max="4" width="8.75390625" style="1" customWidth="1"/>
    <col min="5" max="5" width="5.75390625" style="1" customWidth="1"/>
    <col min="6" max="6" width="7.75390625" style="1" customWidth="1"/>
    <col min="7" max="7" width="8.75390625" style="1" customWidth="1"/>
    <col min="8" max="8" width="16.125" style="1" customWidth="1"/>
    <col min="9" max="16384" width="9.125" style="1" customWidth="1"/>
  </cols>
  <sheetData>
    <row r="1" spans="1:8" ht="54.75" customHeight="1">
      <c r="A1" s="42"/>
      <c r="B1" s="42"/>
      <c r="C1" s="42"/>
      <c r="D1" s="42"/>
      <c r="E1" s="42"/>
      <c r="F1" s="42"/>
      <c r="G1" s="88" t="s">
        <v>480</v>
      </c>
      <c r="H1" s="88"/>
    </row>
    <row r="2" spans="1:8" ht="30" customHeight="1">
      <c r="A2" s="89" t="s">
        <v>468</v>
      </c>
      <c r="B2" s="89"/>
      <c r="C2" s="89"/>
      <c r="D2" s="89"/>
      <c r="E2" s="89"/>
      <c r="F2" s="89"/>
      <c r="G2" s="89"/>
      <c r="H2" s="89"/>
    </row>
    <row r="3" spans="1:8" ht="19.5" customHeight="1" thickBot="1">
      <c r="A3" s="90" t="s">
        <v>327</v>
      </c>
      <c r="B3" s="90"/>
      <c r="C3" s="90"/>
      <c r="D3" s="90"/>
      <c r="E3" s="90"/>
      <c r="F3" s="90"/>
      <c r="G3" s="90"/>
      <c r="H3" s="90"/>
    </row>
    <row r="4" spans="1:8" ht="19.5" customHeight="1" thickBot="1">
      <c r="A4" s="91" t="s">
        <v>212</v>
      </c>
      <c r="B4" s="86" t="s">
        <v>213</v>
      </c>
      <c r="C4" s="94" t="s">
        <v>214</v>
      </c>
      <c r="D4" s="95" t="s">
        <v>215</v>
      </c>
      <c r="E4" s="96"/>
      <c r="F4" s="86" t="s">
        <v>216</v>
      </c>
      <c r="G4" s="87" t="s">
        <v>217</v>
      </c>
      <c r="H4" s="101" t="s">
        <v>218</v>
      </c>
    </row>
    <row r="5" spans="1:8" ht="42" customHeight="1" thickBot="1">
      <c r="A5" s="92"/>
      <c r="B5" s="86"/>
      <c r="C5" s="94"/>
      <c r="D5" s="97"/>
      <c r="E5" s="98"/>
      <c r="F5" s="86"/>
      <c r="G5" s="87"/>
      <c r="H5" s="102"/>
    </row>
    <row r="6" spans="1:8" ht="27" customHeight="1" thickBot="1">
      <c r="A6" s="93"/>
      <c r="B6" s="86"/>
      <c r="C6" s="94"/>
      <c r="D6" s="99"/>
      <c r="E6" s="100"/>
      <c r="F6" s="86"/>
      <c r="G6" s="87"/>
      <c r="H6" s="103"/>
    </row>
    <row r="7" spans="1:8" ht="15.75" customHeight="1" thickBot="1">
      <c r="A7" s="45">
        <v>1</v>
      </c>
      <c r="B7" s="46">
        <v>1</v>
      </c>
      <c r="C7" s="43">
        <v>2</v>
      </c>
      <c r="D7" s="84">
        <v>3</v>
      </c>
      <c r="E7" s="85"/>
      <c r="F7" s="47">
        <v>4</v>
      </c>
      <c r="G7" s="48">
        <v>5</v>
      </c>
      <c r="H7" s="48">
        <v>6</v>
      </c>
    </row>
    <row r="8" spans="1:8" ht="12.75">
      <c r="A8" s="49" t="s">
        <v>219</v>
      </c>
      <c r="B8" s="50" t="s">
        <v>219</v>
      </c>
      <c r="H8" s="51">
        <f>SUM(H10:H35)+SUM(H40:H86)</f>
        <v>56720735.67</v>
      </c>
    </row>
    <row r="9" spans="1:8" ht="22.5" hidden="1">
      <c r="A9" s="52">
        <v>21</v>
      </c>
      <c r="B9" s="53" t="s">
        <v>220</v>
      </c>
      <c r="C9" s="54" t="s">
        <v>221</v>
      </c>
      <c r="D9" s="54" t="s">
        <v>222</v>
      </c>
      <c r="E9" s="54" t="s">
        <v>146</v>
      </c>
      <c r="F9" s="54" t="s">
        <v>145</v>
      </c>
      <c r="G9" s="54" t="s">
        <v>223</v>
      </c>
      <c r="H9" s="55">
        <v>0</v>
      </c>
    </row>
    <row r="10" spans="1:8" ht="33.75">
      <c r="A10" s="52">
        <v>22</v>
      </c>
      <c r="B10" s="53" t="s">
        <v>186</v>
      </c>
      <c r="C10" s="54" t="s">
        <v>221</v>
      </c>
      <c r="D10" s="54" t="s">
        <v>222</v>
      </c>
      <c r="E10" s="54" t="s">
        <v>146</v>
      </c>
      <c r="F10" s="54" t="s">
        <v>224</v>
      </c>
      <c r="G10" s="54" t="s">
        <v>223</v>
      </c>
      <c r="H10" s="55">
        <v>45000</v>
      </c>
    </row>
    <row r="11" spans="1:8" ht="56.25" hidden="1">
      <c r="A11" s="52">
        <v>23</v>
      </c>
      <c r="B11" s="53" t="s">
        <v>187</v>
      </c>
      <c r="C11" s="54" t="s">
        <v>221</v>
      </c>
      <c r="D11" s="54" t="s">
        <v>225</v>
      </c>
      <c r="E11" s="54" t="s">
        <v>146</v>
      </c>
      <c r="F11" s="54" t="s">
        <v>145</v>
      </c>
      <c r="G11" s="54" t="s">
        <v>223</v>
      </c>
      <c r="H11" s="55">
        <v>0</v>
      </c>
    </row>
    <row r="12" spans="1:8" ht="56.25">
      <c r="A12" s="52">
        <v>24</v>
      </c>
      <c r="B12" s="53" t="s">
        <v>187</v>
      </c>
      <c r="C12" s="54" t="s">
        <v>221</v>
      </c>
      <c r="D12" s="54" t="s">
        <v>225</v>
      </c>
      <c r="E12" s="54" t="s">
        <v>146</v>
      </c>
      <c r="F12" s="54" t="s">
        <v>224</v>
      </c>
      <c r="G12" s="54" t="s">
        <v>223</v>
      </c>
      <c r="H12" s="55">
        <v>4024412.55</v>
      </c>
    </row>
    <row r="13" spans="1:8" ht="56.25">
      <c r="A13" s="52">
        <v>25</v>
      </c>
      <c r="B13" s="53" t="s">
        <v>187</v>
      </c>
      <c r="C13" s="54" t="s">
        <v>221</v>
      </c>
      <c r="D13" s="54" t="s">
        <v>225</v>
      </c>
      <c r="E13" s="54" t="s">
        <v>146</v>
      </c>
      <c r="F13" s="54" t="s">
        <v>226</v>
      </c>
      <c r="G13" s="54" t="s">
        <v>223</v>
      </c>
      <c r="H13" s="55">
        <v>12070.56</v>
      </c>
    </row>
    <row r="14" spans="1:8" ht="56.25">
      <c r="A14" s="52">
        <v>26</v>
      </c>
      <c r="B14" s="53" t="s">
        <v>187</v>
      </c>
      <c r="C14" s="54" t="s">
        <v>221</v>
      </c>
      <c r="D14" s="54" t="s">
        <v>225</v>
      </c>
      <c r="E14" s="54" t="s">
        <v>146</v>
      </c>
      <c r="F14" s="54" t="s">
        <v>227</v>
      </c>
      <c r="G14" s="54" t="s">
        <v>223</v>
      </c>
      <c r="H14" s="55">
        <v>3241.8</v>
      </c>
    </row>
    <row r="15" spans="1:8" ht="56.25">
      <c r="A15" s="52">
        <v>27</v>
      </c>
      <c r="B15" s="53" t="s">
        <v>187</v>
      </c>
      <c r="C15" s="54" t="s">
        <v>221</v>
      </c>
      <c r="D15" s="54" t="s">
        <v>225</v>
      </c>
      <c r="E15" s="54" t="s">
        <v>146</v>
      </c>
      <c r="F15" s="54" t="s">
        <v>228</v>
      </c>
      <c r="G15" s="54" t="s">
        <v>223</v>
      </c>
      <c r="H15" s="55">
        <v>195</v>
      </c>
    </row>
    <row r="16" spans="1:8" ht="56.25" hidden="1">
      <c r="A16" s="52">
        <v>28</v>
      </c>
      <c r="B16" s="53" t="s">
        <v>229</v>
      </c>
      <c r="C16" s="54" t="s">
        <v>221</v>
      </c>
      <c r="D16" s="54" t="s">
        <v>230</v>
      </c>
      <c r="E16" s="54" t="s">
        <v>146</v>
      </c>
      <c r="F16" s="54" t="s">
        <v>145</v>
      </c>
      <c r="G16" s="54" t="s">
        <v>223</v>
      </c>
      <c r="H16" s="55">
        <v>0</v>
      </c>
    </row>
    <row r="17" spans="1:8" ht="56.25">
      <c r="A17" s="52">
        <v>29</v>
      </c>
      <c r="B17" s="53" t="s">
        <v>229</v>
      </c>
      <c r="C17" s="54" t="s">
        <v>221</v>
      </c>
      <c r="D17" s="54" t="s">
        <v>230</v>
      </c>
      <c r="E17" s="54" t="s">
        <v>146</v>
      </c>
      <c r="F17" s="54" t="s">
        <v>224</v>
      </c>
      <c r="G17" s="54" t="s">
        <v>223</v>
      </c>
      <c r="H17" s="55">
        <v>15803.14</v>
      </c>
    </row>
    <row r="18" spans="1:8" ht="56.25">
      <c r="A18" s="52">
        <v>30</v>
      </c>
      <c r="B18" s="53" t="s">
        <v>229</v>
      </c>
      <c r="C18" s="54" t="s">
        <v>221</v>
      </c>
      <c r="D18" s="54" t="s">
        <v>230</v>
      </c>
      <c r="E18" s="54" t="s">
        <v>146</v>
      </c>
      <c r="F18" s="54" t="s">
        <v>226</v>
      </c>
      <c r="G18" s="54" t="s">
        <v>223</v>
      </c>
      <c r="H18" s="55">
        <v>495.12</v>
      </c>
    </row>
    <row r="19" spans="1:8" ht="22.5" hidden="1">
      <c r="A19" s="52">
        <v>31</v>
      </c>
      <c r="B19" s="53" t="s">
        <v>188</v>
      </c>
      <c r="C19" s="54" t="s">
        <v>221</v>
      </c>
      <c r="D19" s="54" t="s">
        <v>230</v>
      </c>
      <c r="E19" s="54" t="s">
        <v>146</v>
      </c>
      <c r="F19" s="54" t="s">
        <v>226</v>
      </c>
      <c r="G19" s="54" t="s">
        <v>223</v>
      </c>
      <c r="H19" s="55">
        <v>0</v>
      </c>
    </row>
    <row r="20" spans="1:8" ht="56.25">
      <c r="A20" s="52"/>
      <c r="B20" s="53" t="s">
        <v>229</v>
      </c>
      <c r="C20" s="54" t="s">
        <v>221</v>
      </c>
      <c r="D20" s="54" t="s">
        <v>230</v>
      </c>
      <c r="E20" s="54" t="s">
        <v>146</v>
      </c>
      <c r="F20" s="54" t="s">
        <v>227</v>
      </c>
      <c r="G20" s="54" t="s">
        <v>223</v>
      </c>
      <c r="H20" s="55">
        <v>383.05</v>
      </c>
    </row>
    <row r="21" spans="1:8" ht="22.5">
      <c r="A21" s="52">
        <v>32</v>
      </c>
      <c r="B21" s="53" t="s">
        <v>188</v>
      </c>
      <c r="C21" s="54" t="s">
        <v>221</v>
      </c>
      <c r="D21" s="54" t="s">
        <v>231</v>
      </c>
      <c r="E21" s="54" t="s">
        <v>146</v>
      </c>
      <c r="F21" s="54" t="s">
        <v>224</v>
      </c>
      <c r="G21" s="54" t="s">
        <v>223</v>
      </c>
      <c r="H21" s="55">
        <v>267195.7</v>
      </c>
    </row>
    <row r="22" spans="1:8" ht="22.5">
      <c r="A22" s="52">
        <v>32</v>
      </c>
      <c r="B22" s="53" t="s">
        <v>188</v>
      </c>
      <c r="C22" s="54" t="s">
        <v>221</v>
      </c>
      <c r="D22" s="54" t="s">
        <v>231</v>
      </c>
      <c r="E22" s="54" t="s">
        <v>146</v>
      </c>
      <c r="F22" s="54" t="s">
        <v>226</v>
      </c>
      <c r="G22" s="54" t="s">
        <v>223</v>
      </c>
      <c r="H22" s="55">
        <v>3845.5</v>
      </c>
    </row>
    <row r="23" spans="1:8" ht="22.5">
      <c r="A23" s="52">
        <v>32</v>
      </c>
      <c r="B23" s="53" t="s">
        <v>188</v>
      </c>
      <c r="C23" s="54" t="s">
        <v>221</v>
      </c>
      <c r="D23" s="54" t="s">
        <v>231</v>
      </c>
      <c r="E23" s="54" t="s">
        <v>146</v>
      </c>
      <c r="F23" s="54" t="s">
        <v>227</v>
      </c>
      <c r="G23" s="54" t="s">
        <v>223</v>
      </c>
      <c r="H23" s="55">
        <v>1866.3</v>
      </c>
    </row>
    <row r="24" spans="1:8" ht="33.75">
      <c r="A24" s="52">
        <v>33</v>
      </c>
      <c r="B24" s="53" t="s">
        <v>420</v>
      </c>
      <c r="C24" s="54" t="s">
        <v>221</v>
      </c>
      <c r="D24" s="54" t="s">
        <v>419</v>
      </c>
      <c r="E24" s="54" t="s">
        <v>146</v>
      </c>
      <c r="F24" s="54" t="s">
        <v>224</v>
      </c>
      <c r="G24" s="54" t="s">
        <v>223</v>
      </c>
      <c r="H24" s="55">
        <v>707.9</v>
      </c>
    </row>
    <row r="25" spans="1:8" ht="59.25" customHeight="1">
      <c r="A25" s="52">
        <v>34</v>
      </c>
      <c r="B25" s="53" t="s">
        <v>189</v>
      </c>
      <c r="C25" s="54" t="s">
        <v>221</v>
      </c>
      <c r="D25" s="54" t="s">
        <v>232</v>
      </c>
      <c r="E25" s="54" t="s">
        <v>146</v>
      </c>
      <c r="F25" s="54" t="s">
        <v>224</v>
      </c>
      <c r="G25" s="54" t="s">
        <v>223</v>
      </c>
      <c r="H25" s="55">
        <v>-495.12</v>
      </c>
    </row>
    <row r="26" spans="1:8" ht="33.75">
      <c r="A26" s="52">
        <v>34</v>
      </c>
      <c r="B26" s="53" t="s">
        <v>469</v>
      </c>
      <c r="C26" s="54" t="s">
        <v>221</v>
      </c>
      <c r="D26" s="54" t="s">
        <v>470</v>
      </c>
      <c r="E26" s="54" t="s">
        <v>146</v>
      </c>
      <c r="F26" s="54" t="s">
        <v>224</v>
      </c>
      <c r="G26" s="54" t="s">
        <v>223</v>
      </c>
      <c r="H26" s="55">
        <v>100</v>
      </c>
    </row>
    <row r="27" spans="1:8" ht="22.5" hidden="1">
      <c r="A27" s="52">
        <v>35</v>
      </c>
      <c r="B27" s="53" t="s">
        <v>233</v>
      </c>
      <c r="C27" s="54" t="s">
        <v>221</v>
      </c>
      <c r="D27" s="54" t="s">
        <v>234</v>
      </c>
      <c r="E27" s="54" t="s">
        <v>146</v>
      </c>
      <c r="F27" s="54" t="s">
        <v>145</v>
      </c>
      <c r="G27" s="54" t="s">
        <v>223</v>
      </c>
      <c r="H27" s="55">
        <v>0</v>
      </c>
    </row>
    <row r="28" spans="1:8" ht="22.5">
      <c r="A28" s="52">
        <v>36</v>
      </c>
      <c r="B28" s="53" t="s">
        <v>233</v>
      </c>
      <c r="C28" s="54" t="s">
        <v>221</v>
      </c>
      <c r="D28" s="54" t="s">
        <v>234</v>
      </c>
      <c r="E28" s="54" t="s">
        <v>146</v>
      </c>
      <c r="F28" s="54" t="s">
        <v>224</v>
      </c>
      <c r="G28" s="54" t="s">
        <v>223</v>
      </c>
      <c r="H28" s="55">
        <v>2650241.88</v>
      </c>
    </row>
    <row r="29" spans="1:8" ht="22.5">
      <c r="A29" s="52">
        <v>37</v>
      </c>
      <c r="B29" s="53" t="s">
        <v>233</v>
      </c>
      <c r="C29" s="54" t="s">
        <v>221</v>
      </c>
      <c r="D29" s="54" t="s">
        <v>234</v>
      </c>
      <c r="E29" s="54" t="s">
        <v>146</v>
      </c>
      <c r="F29" s="54" t="s">
        <v>226</v>
      </c>
      <c r="G29" s="54" t="s">
        <v>223</v>
      </c>
      <c r="H29" s="55">
        <v>7662.03</v>
      </c>
    </row>
    <row r="30" spans="1:8" ht="22.5">
      <c r="A30" s="52">
        <v>38</v>
      </c>
      <c r="B30" s="53" t="s">
        <v>233</v>
      </c>
      <c r="C30" s="54" t="s">
        <v>221</v>
      </c>
      <c r="D30" s="54" t="s">
        <v>234</v>
      </c>
      <c r="E30" s="54" t="s">
        <v>146</v>
      </c>
      <c r="F30" s="54" t="s">
        <v>227</v>
      </c>
      <c r="G30" s="54" t="s">
        <v>223</v>
      </c>
      <c r="H30" s="55">
        <v>469.46</v>
      </c>
    </row>
    <row r="31" spans="1:8" ht="22.5">
      <c r="A31" s="52">
        <v>39</v>
      </c>
      <c r="B31" s="53" t="s">
        <v>233</v>
      </c>
      <c r="C31" s="54" t="s">
        <v>221</v>
      </c>
      <c r="D31" s="54" t="s">
        <v>234</v>
      </c>
      <c r="E31" s="54" t="s">
        <v>146</v>
      </c>
      <c r="F31" s="54" t="s">
        <v>228</v>
      </c>
      <c r="G31" s="54" t="s">
        <v>223</v>
      </c>
      <c r="H31" s="55">
        <v>267.31</v>
      </c>
    </row>
    <row r="32" spans="1:8" ht="22.5" hidden="1">
      <c r="A32" s="52">
        <v>40</v>
      </c>
      <c r="B32" s="53" t="s">
        <v>235</v>
      </c>
      <c r="C32" s="54" t="s">
        <v>221</v>
      </c>
      <c r="D32" s="54" t="s">
        <v>236</v>
      </c>
      <c r="E32" s="54" t="s">
        <v>146</v>
      </c>
      <c r="F32" s="54" t="s">
        <v>145</v>
      </c>
      <c r="G32" s="54" t="s">
        <v>223</v>
      </c>
      <c r="H32" s="55">
        <v>0</v>
      </c>
    </row>
    <row r="33" spans="1:8" ht="22.5">
      <c r="A33" s="52">
        <v>41</v>
      </c>
      <c r="B33" s="53" t="s">
        <v>235</v>
      </c>
      <c r="C33" s="54" t="s">
        <v>221</v>
      </c>
      <c r="D33" s="54" t="s">
        <v>236</v>
      </c>
      <c r="E33" s="54" t="s">
        <v>146</v>
      </c>
      <c r="F33" s="54" t="s">
        <v>224</v>
      </c>
      <c r="G33" s="54" t="s">
        <v>223</v>
      </c>
      <c r="H33" s="55">
        <v>1373024.88</v>
      </c>
    </row>
    <row r="34" spans="1:8" ht="22.5">
      <c r="A34" s="52">
        <v>42</v>
      </c>
      <c r="B34" s="53" t="s">
        <v>235</v>
      </c>
      <c r="C34" s="54" t="s">
        <v>221</v>
      </c>
      <c r="D34" s="54" t="s">
        <v>236</v>
      </c>
      <c r="E34" s="54" t="s">
        <v>146</v>
      </c>
      <c r="F34" s="54" t="s">
        <v>226</v>
      </c>
      <c r="G34" s="54" t="s">
        <v>223</v>
      </c>
      <c r="H34" s="55">
        <v>3396.41</v>
      </c>
    </row>
    <row r="35" spans="1:8" ht="23.25" thickBot="1">
      <c r="A35" s="52">
        <v>42</v>
      </c>
      <c r="B35" s="53" t="s">
        <v>235</v>
      </c>
      <c r="C35" s="54" t="s">
        <v>221</v>
      </c>
      <c r="D35" s="54" t="s">
        <v>236</v>
      </c>
      <c r="E35" s="54" t="s">
        <v>146</v>
      </c>
      <c r="F35" s="54" t="s">
        <v>227</v>
      </c>
      <c r="G35" s="54" t="s">
        <v>223</v>
      </c>
      <c r="H35" s="55">
        <v>210.58</v>
      </c>
    </row>
    <row r="36" spans="1:8" ht="19.5" customHeight="1" thickBot="1">
      <c r="A36" s="91" t="s">
        <v>212</v>
      </c>
      <c r="B36" s="86" t="s">
        <v>213</v>
      </c>
      <c r="C36" s="94" t="s">
        <v>214</v>
      </c>
      <c r="D36" s="95" t="s">
        <v>215</v>
      </c>
      <c r="E36" s="96"/>
      <c r="F36" s="86" t="s">
        <v>216</v>
      </c>
      <c r="G36" s="87" t="s">
        <v>217</v>
      </c>
      <c r="H36" s="101" t="s">
        <v>218</v>
      </c>
    </row>
    <row r="37" spans="1:8" ht="42" customHeight="1" thickBot="1">
      <c r="A37" s="92"/>
      <c r="B37" s="86"/>
      <c r="C37" s="94"/>
      <c r="D37" s="97"/>
      <c r="E37" s="98"/>
      <c r="F37" s="86"/>
      <c r="G37" s="87"/>
      <c r="H37" s="102"/>
    </row>
    <row r="38" spans="1:8" ht="27" customHeight="1" thickBot="1">
      <c r="A38" s="93"/>
      <c r="B38" s="86"/>
      <c r="C38" s="94"/>
      <c r="D38" s="99"/>
      <c r="E38" s="100"/>
      <c r="F38" s="86"/>
      <c r="G38" s="87"/>
      <c r="H38" s="103"/>
    </row>
    <row r="39" spans="1:8" ht="15.75" customHeight="1" thickBot="1">
      <c r="A39" s="45">
        <v>1</v>
      </c>
      <c r="B39" s="46">
        <v>1</v>
      </c>
      <c r="C39" s="43">
        <v>2</v>
      </c>
      <c r="D39" s="84">
        <v>3</v>
      </c>
      <c r="E39" s="85"/>
      <c r="F39" s="47">
        <v>4</v>
      </c>
      <c r="G39" s="48">
        <v>5</v>
      </c>
      <c r="H39" s="48">
        <v>6</v>
      </c>
    </row>
    <row r="40" spans="1:8" ht="22.5">
      <c r="A40" s="52">
        <v>43</v>
      </c>
      <c r="B40" s="53" t="s">
        <v>235</v>
      </c>
      <c r="C40" s="54" t="s">
        <v>221</v>
      </c>
      <c r="D40" s="54" t="s">
        <v>236</v>
      </c>
      <c r="E40" s="54" t="s">
        <v>146</v>
      </c>
      <c r="F40" s="54" t="s">
        <v>228</v>
      </c>
      <c r="G40" s="54" t="s">
        <v>223</v>
      </c>
      <c r="H40" s="55">
        <v>0.01</v>
      </c>
    </row>
    <row r="41" spans="1:8" ht="12.75">
      <c r="A41" s="52">
        <v>44</v>
      </c>
      <c r="B41" s="53" t="s">
        <v>191</v>
      </c>
      <c r="C41" s="54" t="s">
        <v>221</v>
      </c>
      <c r="D41" s="54" t="s">
        <v>237</v>
      </c>
      <c r="E41" s="54" t="s">
        <v>146</v>
      </c>
      <c r="F41" s="54" t="s">
        <v>224</v>
      </c>
      <c r="G41" s="54" t="s">
        <v>223</v>
      </c>
      <c r="H41" s="55">
        <v>20520</v>
      </c>
    </row>
    <row r="42" spans="1:8" ht="12.75" hidden="1">
      <c r="A42" s="52">
        <v>45</v>
      </c>
      <c r="B42" s="53" t="s">
        <v>238</v>
      </c>
      <c r="C42" s="54" t="s">
        <v>221</v>
      </c>
      <c r="D42" s="54" t="s">
        <v>239</v>
      </c>
      <c r="E42" s="54" t="s">
        <v>165</v>
      </c>
      <c r="F42" s="54" t="s">
        <v>145</v>
      </c>
      <c r="G42" s="54" t="s">
        <v>223</v>
      </c>
      <c r="H42" s="55">
        <v>0</v>
      </c>
    </row>
    <row r="43" spans="1:8" ht="12.75">
      <c r="A43" s="52">
        <v>46</v>
      </c>
      <c r="B43" s="53" t="s">
        <v>238</v>
      </c>
      <c r="C43" s="54" t="s">
        <v>221</v>
      </c>
      <c r="D43" s="54" t="s">
        <v>239</v>
      </c>
      <c r="E43" s="54" t="s">
        <v>165</v>
      </c>
      <c r="F43" s="54" t="s">
        <v>224</v>
      </c>
      <c r="G43" s="54" t="s">
        <v>223</v>
      </c>
      <c r="H43" s="55">
        <v>518525</v>
      </c>
    </row>
    <row r="44" spans="1:8" ht="12.75">
      <c r="A44" s="52">
        <v>47</v>
      </c>
      <c r="B44" s="53" t="s">
        <v>238</v>
      </c>
      <c r="C44" s="54" t="s">
        <v>221</v>
      </c>
      <c r="D44" s="54" t="s">
        <v>239</v>
      </c>
      <c r="E44" s="54" t="s">
        <v>165</v>
      </c>
      <c r="F44" s="54" t="s">
        <v>226</v>
      </c>
      <c r="G44" s="54" t="s">
        <v>223</v>
      </c>
      <c r="H44" s="55">
        <v>10091.87</v>
      </c>
    </row>
    <row r="45" spans="1:8" ht="12.75">
      <c r="A45" s="52">
        <v>48</v>
      </c>
      <c r="B45" s="53" t="s">
        <v>238</v>
      </c>
      <c r="C45" s="54" t="s">
        <v>221</v>
      </c>
      <c r="D45" s="54" t="s">
        <v>239</v>
      </c>
      <c r="E45" s="54" t="s">
        <v>165</v>
      </c>
      <c r="F45" s="54" t="s">
        <v>228</v>
      </c>
      <c r="G45" s="54" t="s">
        <v>223</v>
      </c>
      <c r="H45" s="55">
        <v>151.65</v>
      </c>
    </row>
    <row r="46" spans="1:8" ht="12.75">
      <c r="A46" s="52">
        <v>49</v>
      </c>
      <c r="B46" s="53" t="s">
        <v>421</v>
      </c>
      <c r="C46" s="54" t="s">
        <v>221</v>
      </c>
      <c r="D46" s="54" t="s">
        <v>422</v>
      </c>
      <c r="E46" s="54" t="s">
        <v>143</v>
      </c>
      <c r="F46" s="54" t="s">
        <v>224</v>
      </c>
      <c r="G46" s="54" t="s">
        <v>223</v>
      </c>
      <c r="H46" s="55">
        <v>1448633.74</v>
      </c>
    </row>
    <row r="47" spans="1:8" ht="12.75">
      <c r="A47" s="52"/>
      <c r="B47" s="53" t="s">
        <v>421</v>
      </c>
      <c r="C47" s="54" t="s">
        <v>221</v>
      </c>
      <c r="D47" s="54" t="s">
        <v>422</v>
      </c>
      <c r="E47" s="54" t="s">
        <v>143</v>
      </c>
      <c r="F47" s="54" t="s">
        <v>226</v>
      </c>
      <c r="G47" s="54" t="s">
        <v>223</v>
      </c>
      <c r="H47" s="55">
        <v>29210.57</v>
      </c>
    </row>
    <row r="48" spans="1:8" ht="13.5" hidden="1" thickBot="1">
      <c r="A48" s="52"/>
      <c r="B48" s="53" t="s">
        <v>421</v>
      </c>
      <c r="C48" s="54" t="s">
        <v>221</v>
      </c>
      <c r="D48" s="54" t="s">
        <v>422</v>
      </c>
      <c r="E48" s="54" t="s">
        <v>143</v>
      </c>
      <c r="F48" s="54" t="s">
        <v>228</v>
      </c>
      <c r="G48" s="54" t="s">
        <v>223</v>
      </c>
      <c r="H48" s="55"/>
    </row>
    <row r="49" spans="1:8" ht="22.5">
      <c r="A49" s="52">
        <v>50</v>
      </c>
      <c r="B49" s="53" t="s">
        <v>240</v>
      </c>
      <c r="C49" s="54" t="s">
        <v>221</v>
      </c>
      <c r="D49" s="54" t="s">
        <v>241</v>
      </c>
      <c r="E49" s="54" t="s">
        <v>165</v>
      </c>
      <c r="F49" s="54" t="s">
        <v>224</v>
      </c>
      <c r="G49" s="54" t="s">
        <v>223</v>
      </c>
      <c r="H49" s="55">
        <v>636974.27</v>
      </c>
    </row>
    <row r="50" spans="1:8" ht="22.5">
      <c r="A50" s="52">
        <v>51</v>
      </c>
      <c r="B50" s="53" t="s">
        <v>240</v>
      </c>
      <c r="C50" s="54" t="s">
        <v>221</v>
      </c>
      <c r="D50" s="54" t="s">
        <v>241</v>
      </c>
      <c r="E50" s="54" t="s">
        <v>165</v>
      </c>
      <c r="F50" s="54" t="s">
        <v>226</v>
      </c>
      <c r="G50" s="54" t="s">
        <v>223</v>
      </c>
      <c r="H50" s="55">
        <v>5107.47</v>
      </c>
    </row>
    <row r="51" spans="1:8" ht="22.5">
      <c r="A51" s="52">
        <v>51</v>
      </c>
      <c r="B51" s="53" t="s">
        <v>240</v>
      </c>
      <c r="C51" s="54" t="s">
        <v>221</v>
      </c>
      <c r="D51" s="54" t="s">
        <v>241</v>
      </c>
      <c r="E51" s="54" t="s">
        <v>165</v>
      </c>
      <c r="F51" s="54" t="s">
        <v>227</v>
      </c>
      <c r="G51" s="54" t="s">
        <v>223</v>
      </c>
      <c r="H51" s="55">
        <v>23.65</v>
      </c>
    </row>
    <row r="52" spans="1:8" ht="22.5" hidden="1">
      <c r="A52" s="52">
        <v>52</v>
      </c>
      <c r="B52" s="53" t="s">
        <v>242</v>
      </c>
      <c r="C52" s="54" t="s">
        <v>221</v>
      </c>
      <c r="D52" s="54" t="s">
        <v>243</v>
      </c>
      <c r="E52" s="54" t="s">
        <v>165</v>
      </c>
      <c r="F52" s="54" t="s">
        <v>145</v>
      </c>
      <c r="G52" s="54" t="s">
        <v>223</v>
      </c>
      <c r="H52" s="55">
        <v>0</v>
      </c>
    </row>
    <row r="53" spans="1:8" ht="22.5">
      <c r="A53" s="52">
        <v>53</v>
      </c>
      <c r="B53" s="53" t="s">
        <v>242</v>
      </c>
      <c r="C53" s="54" t="s">
        <v>221</v>
      </c>
      <c r="D53" s="54" t="s">
        <v>243</v>
      </c>
      <c r="E53" s="54" t="s">
        <v>165</v>
      </c>
      <c r="F53" s="54" t="s">
        <v>224</v>
      </c>
      <c r="G53" s="54" t="s">
        <v>223</v>
      </c>
      <c r="H53" s="55">
        <v>4315436.59</v>
      </c>
    </row>
    <row r="54" spans="1:8" ht="22.5">
      <c r="A54" s="52">
        <v>54</v>
      </c>
      <c r="B54" s="53" t="s">
        <v>242</v>
      </c>
      <c r="C54" s="54" t="s">
        <v>221</v>
      </c>
      <c r="D54" s="54" t="s">
        <v>243</v>
      </c>
      <c r="E54" s="54" t="s">
        <v>165</v>
      </c>
      <c r="F54" s="54" t="s">
        <v>226</v>
      </c>
      <c r="G54" s="54" t="s">
        <v>223</v>
      </c>
      <c r="H54" s="55">
        <v>6003.04</v>
      </c>
    </row>
    <row r="55" spans="1:8" ht="56.25" hidden="1">
      <c r="A55" s="52">
        <v>55</v>
      </c>
      <c r="B55" s="53" t="s">
        <v>244</v>
      </c>
      <c r="C55" s="56" t="s">
        <v>221</v>
      </c>
      <c r="D55" s="56" t="s">
        <v>245</v>
      </c>
      <c r="E55" s="56" t="s">
        <v>146</v>
      </c>
      <c r="F55" s="56" t="s">
        <v>145</v>
      </c>
      <c r="G55" s="56" t="s">
        <v>223</v>
      </c>
      <c r="H55" s="57">
        <v>0</v>
      </c>
    </row>
    <row r="56" spans="1:8" ht="57" hidden="1" thickBot="1">
      <c r="A56" s="52">
        <v>1</v>
      </c>
      <c r="B56" s="53" t="s">
        <v>244</v>
      </c>
      <c r="C56" s="56" t="s">
        <v>246</v>
      </c>
      <c r="D56" s="56" t="s">
        <v>245</v>
      </c>
      <c r="E56" s="56" t="s">
        <v>146</v>
      </c>
      <c r="F56" s="56" t="s">
        <v>145</v>
      </c>
      <c r="G56" s="56" t="s">
        <v>223</v>
      </c>
      <c r="H56" s="57">
        <v>0</v>
      </c>
    </row>
    <row r="57" spans="1:8" ht="22.5">
      <c r="A57" s="52">
        <v>54</v>
      </c>
      <c r="B57" s="53" t="s">
        <v>242</v>
      </c>
      <c r="C57" s="54" t="s">
        <v>221</v>
      </c>
      <c r="D57" s="54" t="s">
        <v>243</v>
      </c>
      <c r="E57" s="54" t="s">
        <v>165</v>
      </c>
      <c r="F57" s="54" t="s">
        <v>227</v>
      </c>
      <c r="G57" s="54" t="s">
        <v>223</v>
      </c>
      <c r="H57" s="55">
        <v>1446.85</v>
      </c>
    </row>
    <row r="58" spans="1:8" ht="22.5">
      <c r="A58" s="52">
        <v>54</v>
      </c>
      <c r="B58" s="53" t="s">
        <v>242</v>
      </c>
      <c r="C58" s="54" t="s">
        <v>221</v>
      </c>
      <c r="D58" s="54" t="s">
        <v>243</v>
      </c>
      <c r="E58" s="54" t="s">
        <v>165</v>
      </c>
      <c r="F58" s="54" t="s">
        <v>228</v>
      </c>
      <c r="G58" s="54" t="s">
        <v>223</v>
      </c>
      <c r="H58" s="55">
        <v>-1000</v>
      </c>
    </row>
    <row r="59" spans="1:8" ht="51" customHeight="1">
      <c r="A59" s="52">
        <v>2</v>
      </c>
      <c r="B59" s="53" t="s">
        <v>322</v>
      </c>
      <c r="C59" s="54" t="s">
        <v>246</v>
      </c>
      <c r="D59" s="54" t="s">
        <v>245</v>
      </c>
      <c r="E59" s="54" t="s">
        <v>146</v>
      </c>
      <c r="F59" s="54" t="s">
        <v>224</v>
      </c>
      <c r="G59" s="54" t="s">
        <v>223</v>
      </c>
      <c r="H59" s="55">
        <v>169894</v>
      </c>
    </row>
    <row r="60" spans="1:8" ht="56.25" hidden="1">
      <c r="A60" s="52">
        <v>3</v>
      </c>
      <c r="B60" s="53" t="s">
        <v>244</v>
      </c>
      <c r="C60" s="54" t="s">
        <v>246</v>
      </c>
      <c r="D60" s="54" t="s">
        <v>245</v>
      </c>
      <c r="E60" s="54" t="s">
        <v>146</v>
      </c>
      <c r="F60" s="54" t="s">
        <v>228</v>
      </c>
      <c r="G60" s="54" t="s">
        <v>223</v>
      </c>
      <c r="H60" s="55"/>
    </row>
    <row r="61" spans="1:8" ht="12.75" hidden="1">
      <c r="A61" s="52">
        <v>56</v>
      </c>
      <c r="B61" s="53" t="s">
        <v>247</v>
      </c>
      <c r="C61" s="54" t="s">
        <v>221</v>
      </c>
      <c r="D61" s="54" t="s">
        <v>248</v>
      </c>
      <c r="E61" s="54" t="s">
        <v>165</v>
      </c>
      <c r="F61" s="54" t="s">
        <v>145</v>
      </c>
      <c r="G61" s="54" t="s">
        <v>223</v>
      </c>
      <c r="H61" s="55">
        <v>0</v>
      </c>
    </row>
    <row r="62" spans="1:8" ht="12.75">
      <c r="A62" s="52">
        <v>57</v>
      </c>
      <c r="B62" s="53" t="s">
        <v>196</v>
      </c>
      <c r="C62" s="54" t="s">
        <v>221</v>
      </c>
      <c r="D62" s="54" t="s">
        <v>248</v>
      </c>
      <c r="E62" s="54" t="s">
        <v>165</v>
      </c>
      <c r="F62" s="54" t="s">
        <v>224</v>
      </c>
      <c r="G62" s="54" t="s">
        <v>223</v>
      </c>
      <c r="H62" s="55">
        <v>5485.22</v>
      </c>
    </row>
    <row r="63" spans="1:8" ht="12.75">
      <c r="A63" s="52">
        <v>58</v>
      </c>
      <c r="B63" s="53" t="s">
        <v>196</v>
      </c>
      <c r="C63" s="54" t="s">
        <v>221</v>
      </c>
      <c r="D63" s="54" t="s">
        <v>248</v>
      </c>
      <c r="E63" s="54" t="s">
        <v>165</v>
      </c>
      <c r="F63" s="54" t="s">
        <v>226</v>
      </c>
      <c r="G63" s="54" t="s">
        <v>223</v>
      </c>
      <c r="H63" s="55">
        <v>4607.7</v>
      </c>
    </row>
    <row r="64" spans="1:8" ht="12.75" hidden="1">
      <c r="A64" s="52">
        <v>58</v>
      </c>
      <c r="B64" s="53" t="s">
        <v>196</v>
      </c>
      <c r="C64" s="54" t="s">
        <v>221</v>
      </c>
      <c r="D64" s="54" t="s">
        <v>248</v>
      </c>
      <c r="E64" s="54" t="s">
        <v>165</v>
      </c>
      <c r="F64" s="54" t="s">
        <v>227</v>
      </c>
      <c r="G64" s="54" t="s">
        <v>223</v>
      </c>
      <c r="H64" s="55"/>
    </row>
    <row r="65" spans="1:8" ht="56.25">
      <c r="A65" s="52">
        <v>4</v>
      </c>
      <c r="B65" s="53" t="s">
        <v>324</v>
      </c>
      <c r="C65" s="54" t="s">
        <v>246</v>
      </c>
      <c r="D65" s="54" t="s">
        <v>249</v>
      </c>
      <c r="E65" s="54" t="s">
        <v>165</v>
      </c>
      <c r="F65" s="54" t="s">
        <v>145</v>
      </c>
      <c r="G65" s="54" t="s">
        <v>250</v>
      </c>
      <c r="H65" s="55">
        <v>525241.66</v>
      </c>
    </row>
    <row r="66" spans="1:8" ht="34.5" customHeight="1">
      <c r="A66" s="52">
        <v>5</v>
      </c>
      <c r="B66" s="53" t="s">
        <v>251</v>
      </c>
      <c r="C66" s="54" t="s">
        <v>246</v>
      </c>
      <c r="D66" s="54" t="s">
        <v>252</v>
      </c>
      <c r="E66" s="54" t="s">
        <v>165</v>
      </c>
      <c r="F66" s="54" t="s">
        <v>145</v>
      </c>
      <c r="G66" s="54" t="s">
        <v>250</v>
      </c>
      <c r="H66" s="55">
        <v>1947211.85</v>
      </c>
    </row>
    <row r="67" spans="1:8" ht="27.75" customHeight="1">
      <c r="A67" s="52">
        <v>6</v>
      </c>
      <c r="B67" s="53" t="s">
        <v>423</v>
      </c>
      <c r="C67" s="54" t="s">
        <v>246</v>
      </c>
      <c r="D67" s="54" t="s">
        <v>424</v>
      </c>
      <c r="E67" s="54" t="s">
        <v>165</v>
      </c>
      <c r="F67" s="54" t="s">
        <v>145</v>
      </c>
      <c r="G67" s="54" t="s">
        <v>276</v>
      </c>
      <c r="H67" s="55">
        <v>197469.85</v>
      </c>
    </row>
    <row r="68" spans="1:8" ht="27.75" customHeight="1">
      <c r="A68" s="52"/>
      <c r="B68" s="53" t="s">
        <v>427</v>
      </c>
      <c r="C68" s="54" t="s">
        <v>246</v>
      </c>
      <c r="D68" s="54" t="s">
        <v>425</v>
      </c>
      <c r="E68" s="54" t="s">
        <v>165</v>
      </c>
      <c r="F68" s="54" t="s">
        <v>145</v>
      </c>
      <c r="G68" s="54" t="s">
        <v>426</v>
      </c>
      <c r="H68" s="55">
        <v>4197915.04</v>
      </c>
    </row>
    <row r="69" spans="1:8" ht="45">
      <c r="A69" s="52">
        <v>7</v>
      </c>
      <c r="B69" s="53" t="s">
        <v>315</v>
      </c>
      <c r="C69" s="54" t="s">
        <v>246</v>
      </c>
      <c r="D69" s="54" t="s">
        <v>253</v>
      </c>
      <c r="E69" s="54" t="s">
        <v>165</v>
      </c>
      <c r="F69" s="54" t="s">
        <v>145</v>
      </c>
      <c r="G69" s="54" t="s">
        <v>254</v>
      </c>
      <c r="H69" s="55">
        <v>486967.5</v>
      </c>
    </row>
    <row r="70" spans="1:8" ht="12.75">
      <c r="A70" s="52">
        <v>8</v>
      </c>
      <c r="B70" s="53" t="s">
        <v>201</v>
      </c>
      <c r="C70" s="54" t="s">
        <v>246</v>
      </c>
      <c r="D70" s="54" t="s">
        <v>255</v>
      </c>
      <c r="E70" s="54" t="s">
        <v>165</v>
      </c>
      <c r="F70" s="54" t="s">
        <v>145</v>
      </c>
      <c r="G70" s="54" t="s">
        <v>256</v>
      </c>
      <c r="H70" s="55">
        <v>-3284.87</v>
      </c>
    </row>
    <row r="71" spans="1:8" ht="12.75">
      <c r="A71" s="52">
        <v>9</v>
      </c>
      <c r="B71" s="53" t="s">
        <v>164</v>
      </c>
      <c r="C71" s="54" t="s">
        <v>246</v>
      </c>
      <c r="D71" s="54" t="s">
        <v>257</v>
      </c>
      <c r="E71" s="54" t="s">
        <v>165</v>
      </c>
      <c r="F71" s="54" t="s">
        <v>145</v>
      </c>
      <c r="G71" s="54" t="s">
        <v>256</v>
      </c>
      <c r="H71" s="55">
        <v>11801</v>
      </c>
    </row>
    <row r="72" spans="1:8" ht="12.75">
      <c r="A72" s="52"/>
      <c r="B72" s="53" t="s">
        <v>429</v>
      </c>
      <c r="C72" s="54" t="s">
        <v>246</v>
      </c>
      <c r="D72" s="54" t="s">
        <v>428</v>
      </c>
      <c r="E72" s="54" t="s">
        <v>165</v>
      </c>
      <c r="F72" s="54" t="s">
        <v>471</v>
      </c>
      <c r="G72" s="54" t="s">
        <v>261</v>
      </c>
      <c r="H72" s="55">
        <v>-0.13</v>
      </c>
    </row>
    <row r="73" spans="1:8" ht="22.5">
      <c r="A73" s="52">
        <v>59</v>
      </c>
      <c r="B73" s="53" t="s">
        <v>258</v>
      </c>
      <c r="C73" s="54" t="s">
        <v>259</v>
      </c>
      <c r="D73" s="54" t="s">
        <v>260</v>
      </c>
      <c r="E73" s="54" t="s">
        <v>165</v>
      </c>
      <c r="F73" s="54" t="s">
        <v>145</v>
      </c>
      <c r="G73" s="54" t="s">
        <v>261</v>
      </c>
      <c r="H73" s="55">
        <v>8969433</v>
      </c>
    </row>
    <row r="74" spans="1:8" ht="22.5">
      <c r="A74" s="52">
        <v>59</v>
      </c>
      <c r="B74" s="53" t="s">
        <v>258</v>
      </c>
      <c r="C74" s="54" t="s">
        <v>246</v>
      </c>
      <c r="D74" s="54" t="s">
        <v>260</v>
      </c>
      <c r="E74" s="54" t="s">
        <v>165</v>
      </c>
      <c r="F74" s="54" t="s">
        <v>145</v>
      </c>
      <c r="G74" s="54" t="s">
        <v>261</v>
      </c>
      <c r="H74" s="55">
        <v>3100000</v>
      </c>
    </row>
    <row r="75" spans="1:8" ht="33.75" hidden="1">
      <c r="A75" s="52">
        <v>60</v>
      </c>
      <c r="B75" s="53" t="s">
        <v>326</v>
      </c>
      <c r="C75" s="54" t="s">
        <v>259</v>
      </c>
      <c r="D75" s="54" t="s">
        <v>262</v>
      </c>
      <c r="E75" s="54" t="s">
        <v>165</v>
      </c>
      <c r="F75" s="54" t="s">
        <v>145</v>
      </c>
      <c r="G75" s="54" t="s">
        <v>261</v>
      </c>
      <c r="H75" s="55"/>
    </row>
    <row r="76" spans="1:8" ht="12.75" hidden="1">
      <c r="A76" s="52">
        <v>10</v>
      </c>
      <c r="B76" s="53" t="s">
        <v>263</v>
      </c>
      <c r="C76" s="54" t="s">
        <v>246</v>
      </c>
      <c r="D76" s="54" t="s">
        <v>264</v>
      </c>
      <c r="E76" s="54" t="s">
        <v>165</v>
      </c>
      <c r="F76" s="54" t="s">
        <v>145</v>
      </c>
      <c r="G76" s="54" t="s">
        <v>261</v>
      </c>
      <c r="H76" s="55"/>
    </row>
    <row r="77" spans="1:8" ht="22.5" hidden="1">
      <c r="A77" s="52">
        <v>11</v>
      </c>
      <c r="B77" s="53" t="s">
        <v>265</v>
      </c>
      <c r="C77" s="54" t="s">
        <v>246</v>
      </c>
      <c r="D77" s="54" t="s">
        <v>266</v>
      </c>
      <c r="E77" s="54" t="s">
        <v>165</v>
      </c>
      <c r="F77" s="54" t="s">
        <v>267</v>
      </c>
      <c r="G77" s="54" t="s">
        <v>261</v>
      </c>
      <c r="H77" s="55">
        <v>0</v>
      </c>
    </row>
    <row r="78" spans="1:8" ht="22.5">
      <c r="A78" s="52">
        <v>12</v>
      </c>
      <c r="B78" s="53" t="s">
        <v>204</v>
      </c>
      <c r="C78" s="54" t="s">
        <v>246</v>
      </c>
      <c r="D78" s="54" t="s">
        <v>268</v>
      </c>
      <c r="E78" s="54" t="s">
        <v>165</v>
      </c>
      <c r="F78" s="54" t="s">
        <v>145</v>
      </c>
      <c r="G78" s="54" t="s">
        <v>261</v>
      </c>
      <c r="H78" s="55">
        <v>271433.82</v>
      </c>
    </row>
    <row r="79" spans="1:8" ht="46.5" customHeight="1">
      <c r="A79" s="52">
        <v>13</v>
      </c>
      <c r="B79" s="53" t="s">
        <v>472</v>
      </c>
      <c r="C79" s="54" t="s">
        <v>246</v>
      </c>
      <c r="D79" s="54" t="s">
        <v>269</v>
      </c>
      <c r="E79" s="54" t="s">
        <v>165</v>
      </c>
      <c r="F79" s="54" t="s">
        <v>473</v>
      </c>
      <c r="G79" s="54" t="s">
        <v>261</v>
      </c>
      <c r="H79" s="55">
        <v>4113232.3</v>
      </c>
    </row>
    <row r="80" spans="1:8" ht="33.75">
      <c r="A80" s="52">
        <v>14</v>
      </c>
      <c r="B80" s="53" t="s">
        <v>270</v>
      </c>
      <c r="C80" s="54" t="s">
        <v>246</v>
      </c>
      <c r="D80" s="54" t="s">
        <v>271</v>
      </c>
      <c r="E80" s="54" t="s">
        <v>165</v>
      </c>
      <c r="F80" s="54" t="s">
        <v>430</v>
      </c>
      <c r="G80" s="54" t="s">
        <v>261</v>
      </c>
      <c r="H80" s="55">
        <v>3183304.97</v>
      </c>
    </row>
    <row r="81" spans="1:8" ht="56.25">
      <c r="A81" s="52">
        <v>14</v>
      </c>
      <c r="B81" s="53" t="s">
        <v>474</v>
      </c>
      <c r="C81" s="54" t="s">
        <v>246</v>
      </c>
      <c r="D81" s="54" t="s">
        <v>271</v>
      </c>
      <c r="E81" s="54" t="s">
        <v>165</v>
      </c>
      <c r="F81" s="54" t="s">
        <v>475</v>
      </c>
      <c r="G81" s="54" t="s">
        <v>261</v>
      </c>
      <c r="H81" s="55">
        <v>99000</v>
      </c>
    </row>
    <row r="82" spans="1:8" ht="12.75" hidden="1">
      <c r="A82" s="52">
        <v>15</v>
      </c>
      <c r="B82" s="53" t="s">
        <v>272</v>
      </c>
      <c r="C82" s="54" t="s">
        <v>246</v>
      </c>
      <c r="D82" s="54" t="s">
        <v>273</v>
      </c>
      <c r="E82" s="54" t="s">
        <v>165</v>
      </c>
      <c r="F82" s="54" t="s">
        <v>145</v>
      </c>
      <c r="G82" s="54" t="s">
        <v>261</v>
      </c>
      <c r="H82" s="55"/>
    </row>
    <row r="83" spans="1:8" ht="22.5">
      <c r="A83" s="52">
        <v>15</v>
      </c>
      <c r="B83" s="53" t="s">
        <v>476</v>
      </c>
      <c r="C83" s="54" t="s">
        <v>246</v>
      </c>
      <c r="D83" s="54" t="s">
        <v>273</v>
      </c>
      <c r="E83" s="54" t="s">
        <v>165</v>
      </c>
      <c r="F83" s="54" t="s">
        <v>477</v>
      </c>
      <c r="G83" s="54" t="s">
        <v>261</v>
      </c>
      <c r="H83" s="55">
        <v>13769700</v>
      </c>
    </row>
    <row r="84" spans="1:8" ht="33.75">
      <c r="A84" s="52">
        <v>15</v>
      </c>
      <c r="B84" s="53" t="s">
        <v>478</v>
      </c>
      <c r="C84" s="54" t="s">
        <v>246</v>
      </c>
      <c r="D84" s="54" t="s">
        <v>273</v>
      </c>
      <c r="E84" s="54" t="s">
        <v>165</v>
      </c>
      <c r="F84" s="54" t="s">
        <v>479</v>
      </c>
      <c r="G84" s="54" t="s">
        <v>261</v>
      </c>
      <c r="H84" s="55">
        <v>62230</v>
      </c>
    </row>
    <row r="85" spans="1:8" ht="12.75" hidden="1">
      <c r="A85" s="52">
        <v>16</v>
      </c>
      <c r="B85" s="53" t="s">
        <v>207</v>
      </c>
      <c r="C85" s="54" t="s">
        <v>246</v>
      </c>
      <c r="D85" s="54" t="s">
        <v>274</v>
      </c>
      <c r="E85" s="54" t="s">
        <v>165</v>
      </c>
      <c r="F85" s="54" t="s">
        <v>145</v>
      </c>
      <c r="G85" s="54" t="s">
        <v>261</v>
      </c>
      <c r="H85" s="55">
        <v>0</v>
      </c>
    </row>
    <row r="86" spans="1:8" ht="12.75">
      <c r="A86" s="52">
        <v>17</v>
      </c>
      <c r="B86" s="53" t="s">
        <v>207</v>
      </c>
      <c r="C86" s="54" t="s">
        <v>246</v>
      </c>
      <c r="D86" s="54" t="s">
        <v>274</v>
      </c>
      <c r="E86" s="54" t="s">
        <v>165</v>
      </c>
      <c r="F86" s="54" t="s">
        <v>145</v>
      </c>
      <c r="G86" s="54" t="s">
        <v>256</v>
      </c>
      <c r="H86" s="55">
        <v>207874</v>
      </c>
    </row>
    <row r="87" spans="1:8" ht="22.5" hidden="1">
      <c r="A87" s="52">
        <v>18</v>
      </c>
      <c r="B87" s="53" t="s">
        <v>211</v>
      </c>
      <c r="C87" s="54" t="s">
        <v>246</v>
      </c>
      <c r="D87" s="54" t="s">
        <v>275</v>
      </c>
      <c r="E87" s="54" t="s">
        <v>165</v>
      </c>
      <c r="F87" s="54" t="s">
        <v>145</v>
      </c>
      <c r="G87" s="54" t="s">
        <v>276</v>
      </c>
      <c r="H87" s="55"/>
    </row>
    <row r="88" spans="1:8" ht="21" customHeight="1" hidden="1">
      <c r="A88" s="52">
        <v>19</v>
      </c>
      <c r="B88" s="53" t="s">
        <v>211</v>
      </c>
      <c r="C88" s="56" t="s">
        <v>246</v>
      </c>
      <c r="D88" s="56" t="s">
        <v>275</v>
      </c>
      <c r="E88" s="56" t="s">
        <v>165</v>
      </c>
      <c r="F88" s="56" t="s">
        <v>145</v>
      </c>
      <c r="G88" s="56" t="s">
        <v>261</v>
      </c>
      <c r="H88" s="57">
        <v>0</v>
      </c>
    </row>
    <row r="89" spans="1:8" ht="21" customHeight="1" hidden="1">
      <c r="A89" s="52">
        <v>20</v>
      </c>
      <c r="B89" s="53" t="s">
        <v>277</v>
      </c>
      <c r="C89" s="56" t="s">
        <v>246</v>
      </c>
      <c r="D89" s="56" t="s">
        <v>278</v>
      </c>
      <c r="E89" s="56" t="s">
        <v>165</v>
      </c>
      <c r="F89" s="56" t="s">
        <v>145</v>
      </c>
      <c r="G89" s="56" t="s">
        <v>261</v>
      </c>
      <c r="H89" s="57">
        <v>0</v>
      </c>
    </row>
    <row r="92" ht="15" customHeight="1">
      <c r="B92" s="58"/>
    </row>
    <row r="93" ht="15" customHeight="1">
      <c r="B93" s="59"/>
    </row>
    <row r="94" ht="15" customHeight="1">
      <c r="B94" s="59"/>
    </row>
    <row r="95" ht="15" customHeight="1">
      <c r="B95" s="60"/>
    </row>
    <row r="96" ht="15" customHeight="1">
      <c r="B96" s="60"/>
    </row>
  </sheetData>
  <sheetProtection/>
  <mergeCells count="19">
    <mergeCell ref="D4:E6"/>
    <mergeCell ref="F4:F6"/>
    <mergeCell ref="G4:G6"/>
    <mergeCell ref="H4:H6"/>
    <mergeCell ref="H36:H38"/>
    <mergeCell ref="A36:A38"/>
    <mergeCell ref="B36:B38"/>
    <mergeCell ref="C36:C38"/>
    <mergeCell ref="D36:E38"/>
    <mergeCell ref="D39:E39"/>
    <mergeCell ref="D7:E7"/>
    <mergeCell ref="F36:F38"/>
    <mergeCell ref="G36:G38"/>
    <mergeCell ref="G1:H1"/>
    <mergeCell ref="A2:H2"/>
    <mergeCell ref="A3:H3"/>
    <mergeCell ref="A4:A6"/>
    <mergeCell ref="B4:B6"/>
    <mergeCell ref="C4:C6"/>
  </mergeCells>
  <printOptions/>
  <pageMargins left="0.5905511811023623" right="0.2755905511811024" top="0.2755905511811024" bottom="0.43" header="0.1968503937007874" footer="0.2362204724409449"/>
  <pageSetup horizontalDpi="600" verticalDpi="600" orientation="portrait" paperSize="9" scale="80" r:id="rId1"/>
  <headerFooter alignWithMargins="0">
    <oddFooter>&amp;CСтраница &amp;P из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H91" sqref="H91"/>
    </sheetView>
  </sheetViews>
  <sheetFormatPr defaultColWidth="9.00390625" defaultRowHeight="12.75"/>
  <cols>
    <col min="1" max="1" width="55.125" style="1" customWidth="1"/>
    <col min="2" max="2" width="2.125" style="1" customWidth="1"/>
    <col min="3" max="3" width="2.375" style="1" customWidth="1"/>
    <col min="4" max="4" width="3.00390625" style="1" customWidth="1"/>
    <col min="5" max="5" width="3.625" style="1" customWidth="1"/>
    <col min="6" max="6" width="9.125" style="1" customWidth="1"/>
    <col min="7" max="8" width="7.75390625" style="1" customWidth="1"/>
    <col min="9" max="9" width="13.00390625" style="1" customWidth="1"/>
    <col min="10" max="16384" width="9.125" style="1" customWidth="1"/>
  </cols>
  <sheetData>
    <row r="1" spans="1:9" ht="48.75" customHeight="1">
      <c r="A1" s="42"/>
      <c r="B1" s="42"/>
      <c r="C1" s="42"/>
      <c r="D1" s="42"/>
      <c r="E1" s="42"/>
      <c r="F1" s="42"/>
      <c r="G1" s="88" t="s">
        <v>481</v>
      </c>
      <c r="H1" s="88"/>
      <c r="I1" s="88"/>
    </row>
    <row r="2" spans="1:9" ht="42.75" customHeight="1">
      <c r="A2" s="89" t="s">
        <v>482</v>
      </c>
      <c r="B2" s="89"/>
      <c r="C2" s="89"/>
      <c r="D2" s="89"/>
      <c r="E2" s="89"/>
      <c r="F2" s="89"/>
      <c r="G2" s="89"/>
      <c r="H2" s="89"/>
      <c r="I2" s="89"/>
    </row>
    <row r="3" spans="1:9" ht="13.5" customHeight="1" thickBot="1">
      <c r="A3" s="90"/>
      <c r="B3" s="90"/>
      <c r="C3" s="90"/>
      <c r="D3" s="90"/>
      <c r="E3" s="90"/>
      <c r="F3" s="90"/>
      <c r="G3" s="90"/>
      <c r="H3" s="90"/>
      <c r="I3" s="1" t="s">
        <v>327</v>
      </c>
    </row>
    <row r="4" spans="1:9" ht="60" customHeight="1" thickBot="1">
      <c r="A4" s="61" t="s">
        <v>279</v>
      </c>
      <c r="B4" s="84" t="s">
        <v>280</v>
      </c>
      <c r="C4" s="104"/>
      <c r="D4" s="104"/>
      <c r="E4" s="104"/>
      <c r="F4" s="85"/>
      <c r="G4" s="62" t="s">
        <v>281</v>
      </c>
      <c r="H4" s="62" t="s">
        <v>217</v>
      </c>
      <c r="I4" s="44" t="s">
        <v>218</v>
      </c>
    </row>
    <row r="5" spans="1:9" ht="15.75" customHeight="1" thickBot="1">
      <c r="A5" s="46">
        <v>1</v>
      </c>
      <c r="B5" s="84">
        <v>2</v>
      </c>
      <c r="C5" s="104"/>
      <c r="D5" s="104"/>
      <c r="E5" s="104"/>
      <c r="F5" s="85"/>
      <c r="G5" s="48">
        <v>3</v>
      </c>
      <c r="H5" s="48">
        <v>4</v>
      </c>
      <c r="I5" s="48">
        <v>5</v>
      </c>
    </row>
    <row r="6" spans="1:9" ht="12.75">
      <c r="A6" s="50" t="s">
        <v>219</v>
      </c>
      <c r="I6" s="63">
        <f>I7+I104+I127</f>
        <v>56720735.67</v>
      </c>
    </row>
    <row r="7" spans="1:9" s="67" customFormat="1" ht="12.75">
      <c r="A7" s="64" t="s">
        <v>282</v>
      </c>
      <c r="B7" s="65" t="s">
        <v>283</v>
      </c>
      <c r="C7" s="65" t="s">
        <v>144</v>
      </c>
      <c r="D7" s="65" t="s">
        <v>144</v>
      </c>
      <c r="E7" s="65" t="s">
        <v>142</v>
      </c>
      <c r="F7" s="65" t="s">
        <v>144</v>
      </c>
      <c r="G7" s="65" t="s">
        <v>284</v>
      </c>
      <c r="H7" s="65" t="s">
        <v>284</v>
      </c>
      <c r="I7" s="66">
        <f>I8+I31+I50+I70+I74+I80+I91+I96+I88+I101</f>
        <v>22944527.58</v>
      </c>
    </row>
    <row r="8" spans="1:9" ht="14.25" customHeight="1">
      <c r="A8" s="53" t="s">
        <v>184</v>
      </c>
      <c r="B8" s="54" t="s">
        <v>283</v>
      </c>
      <c r="C8" s="54" t="s">
        <v>146</v>
      </c>
      <c r="D8" s="54" t="s">
        <v>144</v>
      </c>
      <c r="E8" s="54" t="s">
        <v>142</v>
      </c>
      <c r="F8" s="54" t="s">
        <v>144</v>
      </c>
      <c r="G8" s="54" t="s">
        <v>284</v>
      </c>
      <c r="H8" s="54" t="s">
        <v>223</v>
      </c>
      <c r="I8" s="68">
        <f>I9</f>
        <v>4374821.5</v>
      </c>
    </row>
    <row r="9" spans="1:9" ht="13.5" customHeight="1">
      <c r="A9" s="53" t="s">
        <v>185</v>
      </c>
      <c r="B9" s="54" t="s">
        <v>283</v>
      </c>
      <c r="C9" s="54" t="s">
        <v>146</v>
      </c>
      <c r="D9" s="54" t="s">
        <v>143</v>
      </c>
      <c r="E9" s="54" t="s">
        <v>142</v>
      </c>
      <c r="F9" s="54" t="s">
        <v>146</v>
      </c>
      <c r="G9" s="54" t="s">
        <v>284</v>
      </c>
      <c r="H9" s="54" t="s">
        <v>223</v>
      </c>
      <c r="I9" s="68">
        <f>I10+I12+I17+I21+I27+I25+I29</f>
        <v>4374821.5</v>
      </c>
    </row>
    <row r="10" spans="1:9" ht="36" customHeight="1">
      <c r="A10" s="53" t="s">
        <v>186</v>
      </c>
      <c r="B10" s="54" t="s">
        <v>283</v>
      </c>
      <c r="C10" s="54" t="s">
        <v>146</v>
      </c>
      <c r="D10" s="54" t="s">
        <v>143</v>
      </c>
      <c r="E10" s="54" t="s">
        <v>285</v>
      </c>
      <c r="F10" s="54" t="s">
        <v>146</v>
      </c>
      <c r="G10" s="54" t="s">
        <v>284</v>
      </c>
      <c r="H10" s="54" t="s">
        <v>223</v>
      </c>
      <c r="I10" s="68">
        <f>I11</f>
        <v>45000</v>
      </c>
    </row>
    <row r="11" spans="1:9" ht="27" customHeight="1">
      <c r="A11" s="53" t="s">
        <v>316</v>
      </c>
      <c r="B11" s="54" t="s">
        <v>283</v>
      </c>
      <c r="C11" s="54" t="s">
        <v>146</v>
      </c>
      <c r="D11" s="54" t="s">
        <v>143</v>
      </c>
      <c r="E11" s="54" t="s">
        <v>285</v>
      </c>
      <c r="F11" s="54" t="s">
        <v>146</v>
      </c>
      <c r="G11" s="54" t="s">
        <v>224</v>
      </c>
      <c r="H11" s="54" t="s">
        <v>223</v>
      </c>
      <c r="I11" s="68">
        <f>'Доходы прил 1'!H10</f>
        <v>45000</v>
      </c>
    </row>
    <row r="12" spans="1:9" ht="66.75" customHeight="1">
      <c r="A12" s="53" t="s">
        <v>187</v>
      </c>
      <c r="B12" s="54" t="s">
        <v>283</v>
      </c>
      <c r="C12" s="54" t="s">
        <v>146</v>
      </c>
      <c r="D12" s="54" t="s">
        <v>143</v>
      </c>
      <c r="E12" s="54" t="s">
        <v>287</v>
      </c>
      <c r="F12" s="54" t="s">
        <v>146</v>
      </c>
      <c r="G12" s="54" t="s">
        <v>284</v>
      </c>
      <c r="H12" s="54" t="s">
        <v>223</v>
      </c>
      <c r="I12" s="68">
        <f>SUM(I13:I16)</f>
        <v>4039919.9099999997</v>
      </c>
    </row>
    <row r="13" spans="1:9" ht="24.75" customHeight="1">
      <c r="A13" s="53" t="s">
        <v>316</v>
      </c>
      <c r="B13" s="54" t="s">
        <v>283</v>
      </c>
      <c r="C13" s="54" t="s">
        <v>146</v>
      </c>
      <c r="D13" s="54" t="s">
        <v>143</v>
      </c>
      <c r="E13" s="54" t="s">
        <v>287</v>
      </c>
      <c r="F13" s="54" t="s">
        <v>146</v>
      </c>
      <c r="G13" s="54" t="s">
        <v>224</v>
      </c>
      <c r="H13" s="54" t="s">
        <v>223</v>
      </c>
      <c r="I13" s="68">
        <f>'Доходы прил 1'!H12</f>
        <v>4024412.55</v>
      </c>
    </row>
    <row r="14" spans="1:9" ht="15" customHeight="1">
      <c r="A14" s="53" t="s">
        <v>317</v>
      </c>
      <c r="B14" s="54" t="s">
        <v>283</v>
      </c>
      <c r="C14" s="54" t="s">
        <v>146</v>
      </c>
      <c r="D14" s="54" t="s">
        <v>143</v>
      </c>
      <c r="E14" s="54" t="s">
        <v>287</v>
      </c>
      <c r="F14" s="54" t="s">
        <v>146</v>
      </c>
      <c r="G14" s="54" t="s">
        <v>226</v>
      </c>
      <c r="H14" s="54" t="s">
        <v>223</v>
      </c>
      <c r="I14" s="68">
        <f>'Доходы прил 1'!H13</f>
        <v>12070.56</v>
      </c>
    </row>
    <row r="15" spans="1:9" ht="24" customHeight="1">
      <c r="A15" s="53" t="s">
        <v>318</v>
      </c>
      <c r="B15" s="54" t="s">
        <v>283</v>
      </c>
      <c r="C15" s="54" t="s">
        <v>146</v>
      </c>
      <c r="D15" s="54" t="s">
        <v>143</v>
      </c>
      <c r="E15" s="54" t="s">
        <v>287</v>
      </c>
      <c r="F15" s="54" t="s">
        <v>146</v>
      </c>
      <c r="G15" s="54" t="s">
        <v>227</v>
      </c>
      <c r="H15" s="54" t="s">
        <v>223</v>
      </c>
      <c r="I15" s="68">
        <f>'Доходы прил 1'!H14</f>
        <v>3241.8</v>
      </c>
    </row>
    <row r="16" spans="1:9" ht="15" customHeight="1">
      <c r="A16" s="53" t="s">
        <v>319</v>
      </c>
      <c r="B16" s="54" t="s">
        <v>283</v>
      </c>
      <c r="C16" s="54" t="s">
        <v>146</v>
      </c>
      <c r="D16" s="54" t="s">
        <v>143</v>
      </c>
      <c r="E16" s="54" t="s">
        <v>287</v>
      </c>
      <c r="F16" s="54" t="s">
        <v>146</v>
      </c>
      <c r="G16" s="54" t="s">
        <v>228</v>
      </c>
      <c r="H16" s="54" t="s">
        <v>223</v>
      </c>
      <c r="I16" s="68">
        <f>'Доходы прил 1'!H15</f>
        <v>195</v>
      </c>
    </row>
    <row r="17" spans="1:9" ht="55.5" customHeight="1">
      <c r="A17" s="53" t="s">
        <v>229</v>
      </c>
      <c r="B17" s="54" t="s">
        <v>283</v>
      </c>
      <c r="C17" s="54" t="s">
        <v>146</v>
      </c>
      <c r="D17" s="54" t="s">
        <v>143</v>
      </c>
      <c r="E17" s="54" t="s">
        <v>288</v>
      </c>
      <c r="F17" s="54" t="s">
        <v>146</v>
      </c>
      <c r="G17" s="54" t="s">
        <v>284</v>
      </c>
      <c r="H17" s="54" t="s">
        <v>223</v>
      </c>
      <c r="I17" s="68">
        <f>SUM(I18:I20)</f>
        <v>16681.31</v>
      </c>
    </row>
    <row r="18" spans="1:9" ht="25.5" customHeight="1">
      <c r="A18" s="53" t="s">
        <v>316</v>
      </c>
      <c r="B18" s="54" t="s">
        <v>283</v>
      </c>
      <c r="C18" s="54" t="s">
        <v>146</v>
      </c>
      <c r="D18" s="54" t="s">
        <v>143</v>
      </c>
      <c r="E18" s="54" t="s">
        <v>288</v>
      </c>
      <c r="F18" s="54" t="s">
        <v>146</v>
      </c>
      <c r="G18" s="54" t="s">
        <v>224</v>
      </c>
      <c r="H18" s="54" t="s">
        <v>223</v>
      </c>
      <c r="I18" s="68">
        <f>'Доходы прил 1'!H17</f>
        <v>15803.14</v>
      </c>
    </row>
    <row r="19" spans="1:9" ht="18" customHeight="1">
      <c r="A19" s="53" t="s">
        <v>317</v>
      </c>
      <c r="B19" s="54" t="s">
        <v>283</v>
      </c>
      <c r="C19" s="54" t="s">
        <v>146</v>
      </c>
      <c r="D19" s="54" t="s">
        <v>143</v>
      </c>
      <c r="E19" s="54" t="s">
        <v>288</v>
      </c>
      <c r="F19" s="54" t="s">
        <v>146</v>
      </c>
      <c r="G19" s="54" t="s">
        <v>226</v>
      </c>
      <c r="H19" s="54" t="s">
        <v>223</v>
      </c>
      <c r="I19" s="68">
        <f>'Доходы прил 1'!H18</f>
        <v>495.12</v>
      </c>
    </row>
    <row r="20" spans="1:9" ht="24" customHeight="1">
      <c r="A20" s="53" t="s">
        <v>318</v>
      </c>
      <c r="B20" s="54" t="s">
        <v>283</v>
      </c>
      <c r="C20" s="54" t="s">
        <v>146</v>
      </c>
      <c r="D20" s="54" t="s">
        <v>143</v>
      </c>
      <c r="E20" s="54" t="s">
        <v>288</v>
      </c>
      <c r="F20" s="54" t="s">
        <v>146</v>
      </c>
      <c r="G20" s="54" t="s">
        <v>227</v>
      </c>
      <c r="H20" s="54" t="s">
        <v>223</v>
      </c>
      <c r="I20" s="68">
        <f>'Доходы прил 1'!H20</f>
        <v>383.05</v>
      </c>
    </row>
    <row r="21" spans="1:9" ht="36" customHeight="1">
      <c r="A21" s="53" t="s">
        <v>188</v>
      </c>
      <c r="B21" s="54" t="s">
        <v>283</v>
      </c>
      <c r="C21" s="54" t="s">
        <v>146</v>
      </c>
      <c r="D21" s="54" t="s">
        <v>143</v>
      </c>
      <c r="E21" s="54" t="s">
        <v>289</v>
      </c>
      <c r="F21" s="54" t="s">
        <v>146</v>
      </c>
      <c r="G21" s="54" t="s">
        <v>284</v>
      </c>
      <c r="H21" s="54" t="s">
        <v>223</v>
      </c>
      <c r="I21" s="68">
        <f>SUM(I22:I24)</f>
        <v>272907.5</v>
      </c>
    </row>
    <row r="22" spans="1:9" ht="26.25" customHeight="1">
      <c r="A22" s="53" t="s">
        <v>316</v>
      </c>
      <c r="B22" s="54" t="s">
        <v>283</v>
      </c>
      <c r="C22" s="54" t="s">
        <v>146</v>
      </c>
      <c r="D22" s="54" t="s">
        <v>143</v>
      </c>
      <c r="E22" s="54" t="s">
        <v>289</v>
      </c>
      <c r="F22" s="54" t="s">
        <v>146</v>
      </c>
      <c r="G22" s="54" t="s">
        <v>224</v>
      </c>
      <c r="H22" s="54" t="s">
        <v>223</v>
      </c>
      <c r="I22" s="68">
        <f>'Доходы прил 1'!H21</f>
        <v>267195.7</v>
      </c>
    </row>
    <row r="23" spans="1:9" ht="26.25" customHeight="1">
      <c r="A23" s="53" t="s">
        <v>188</v>
      </c>
      <c r="B23" s="54" t="s">
        <v>283</v>
      </c>
      <c r="C23" s="54" t="s">
        <v>146</v>
      </c>
      <c r="D23" s="54" t="s">
        <v>143</v>
      </c>
      <c r="E23" s="54" t="s">
        <v>289</v>
      </c>
      <c r="F23" s="54" t="s">
        <v>146</v>
      </c>
      <c r="G23" s="54" t="s">
        <v>226</v>
      </c>
      <c r="H23" s="54" t="s">
        <v>223</v>
      </c>
      <c r="I23" s="55">
        <v>3845.5</v>
      </c>
    </row>
    <row r="24" spans="1:9" ht="26.25" customHeight="1">
      <c r="A24" s="53" t="s">
        <v>188</v>
      </c>
      <c r="B24" s="54" t="s">
        <v>283</v>
      </c>
      <c r="C24" s="54" t="s">
        <v>146</v>
      </c>
      <c r="D24" s="54" t="s">
        <v>143</v>
      </c>
      <c r="E24" s="54" t="s">
        <v>289</v>
      </c>
      <c r="F24" s="54" t="s">
        <v>146</v>
      </c>
      <c r="G24" s="54" t="s">
        <v>227</v>
      </c>
      <c r="H24" s="54" t="s">
        <v>223</v>
      </c>
      <c r="I24" s="55">
        <v>1866.3</v>
      </c>
    </row>
    <row r="25" spans="1:9" ht="36.75" customHeight="1">
      <c r="A25" s="53" t="s">
        <v>420</v>
      </c>
      <c r="B25" s="54" t="s">
        <v>283</v>
      </c>
      <c r="C25" s="54" t="s">
        <v>146</v>
      </c>
      <c r="D25" s="54" t="s">
        <v>143</v>
      </c>
      <c r="E25" s="54" t="s">
        <v>431</v>
      </c>
      <c r="F25" s="54" t="s">
        <v>146</v>
      </c>
      <c r="G25" s="54"/>
      <c r="H25" s="54" t="s">
        <v>223</v>
      </c>
      <c r="I25" s="68">
        <f>I26</f>
        <v>707.9</v>
      </c>
    </row>
    <row r="26" spans="1:9" ht="26.25" customHeight="1">
      <c r="A26" s="53" t="s">
        <v>316</v>
      </c>
      <c r="B26" s="54" t="s">
        <v>283</v>
      </c>
      <c r="C26" s="54" t="s">
        <v>146</v>
      </c>
      <c r="D26" s="54" t="s">
        <v>143</v>
      </c>
      <c r="E26" s="54" t="s">
        <v>431</v>
      </c>
      <c r="F26" s="54" t="s">
        <v>146</v>
      </c>
      <c r="G26" s="54" t="s">
        <v>224</v>
      </c>
      <c r="H26" s="54" t="s">
        <v>223</v>
      </c>
      <c r="I26" s="68">
        <f>'Доходы прил 1'!H24</f>
        <v>707.9</v>
      </c>
    </row>
    <row r="27" spans="1:9" ht="68.25" customHeight="1">
      <c r="A27" s="53" t="s">
        <v>189</v>
      </c>
      <c r="B27" s="54" t="s">
        <v>283</v>
      </c>
      <c r="C27" s="54" t="s">
        <v>146</v>
      </c>
      <c r="D27" s="54" t="s">
        <v>143</v>
      </c>
      <c r="E27" s="54" t="s">
        <v>290</v>
      </c>
      <c r="F27" s="54" t="s">
        <v>146</v>
      </c>
      <c r="G27" s="54" t="s">
        <v>284</v>
      </c>
      <c r="H27" s="54" t="s">
        <v>223</v>
      </c>
      <c r="I27" s="68">
        <f>I28</f>
        <v>-495.12</v>
      </c>
    </row>
    <row r="28" spans="1:9" ht="24.75" customHeight="1">
      <c r="A28" s="53" t="s">
        <v>316</v>
      </c>
      <c r="B28" s="54" t="s">
        <v>283</v>
      </c>
      <c r="C28" s="54" t="s">
        <v>146</v>
      </c>
      <c r="D28" s="54" t="s">
        <v>143</v>
      </c>
      <c r="E28" s="54" t="s">
        <v>290</v>
      </c>
      <c r="F28" s="54" t="s">
        <v>146</v>
      </c>
      <c r="G28" s="54" t="s">
        <v>224</v>
      </c>
      <c r="H28" s="54" t="s">
        <v>223</v>
      </c>
      <c r="I28" s="68">
        <f>'Доходы прил 1'!H25</f>
        <v>-495.12</v>
      </c>
    </row>
    <row r="29" spans="1:9" ht="37.5" customHeight="1">
      <c r="A29" s="53" t="s">
        <v>469</v>
      </c>
      <c r="B29" s="54" t="s">
        <v>283</v>
      </c>
      <c r="C29" s="54" t="s">
        <v>146</v>
      </c>
      <c r="D29" s="54" t="s">
        <v>143</v>
      </c>
      <c r="E29" s="54" t="s">
        <v>483</v>
      </c>
      <c r="F29" s="54" t="s">
        <v>146</v>
      </c>
      <c r="G29" s="54" t="s">
        <v>284</v>
      </c>
      <c r="H29" s="54" t="s">
        <v>223</v>
      </c>
      <c r="I29" s="68">
        <f>I30</f>
        <v>100</v>
      </c>
    </row>
    <row r="30" spans="1:9" ht="37.5" customHeight="1">
      <c r="A30" s="53" t="s">
        <v>469</v>
      </c>
      <c r="B30" s="54" t="s">
        <v>283</v>
      </c>
      <c r="C30" s="54" t="s">
        <v>146</v>
      </c>
      <c r="D30" s="54" t="s">
        <v>143</v>
      </c>
      <c r="E30" s="54" t="s">
        <v>483</v>
      </c>
      <c r="F30" s="54" t="s">
        <v>146</v>
      </c>
      <c r="G30" s="54" t="s">
        <v>224</v>
      </c>
      <c r="H30" s="54" t="s">
        <v>223</v>
      </c>
      <c r="I30" s="68">
        <f>'Доходы прил 1'!H26</f>
        <v>100</v>
      </c>
    </row>
    <row r="31" spans="1:9" ht="13.5" customHeight="1">
      <c r="A31" s="53" t="s">
        <v>190</v>
      </c>
      <c r="B31" s="54" t="s">
        <v>283</v>
      </c>
      <c r="C31" s="54" t="s">
        <v>166</v>
      </c>
      <c r="D31" s="54" t="s">
        <v>144</v>
      </c>
      <c r="E31" s="54" t="s">
        <v>142</v>
      </c>
      <c r="F31" s="54" t="s">
        <v>144</v>
      </c>
      <c r="G31" s="54" t="s">
        <v>284</v>
      </c>
      <c r="H31" s="54" t="s">
        <v>223</v>
      </c>
      <c r="I31" s="68">
        <f>I32+I47</f>
        <v>4055792.5599999996</v>
      </c>
    </row>
    <row r="32" spans="1:9" ht="25.5" customHeight="1">
      <c r="A32" s="53" t="s">
        <v>233</v>
      </c>
      <c r="B32" s="54" t="s">
        <v>283</v>
      </c>
      <c r="C32" s="54" t="s">
        <v>166</v>
      </c>
      <c r="D32" s="54" t="s">
        <v>146</v>
      </c>
      <c r="E32" s="54" t="s">
        <v>142</v>
      </c>
      <c r="F32" s="54" t="s">
        <v>146</v>
      </c>
      <c r="G32" s="54" t="s">
        <v>284</v>
      </c>
      <c r="H32" s="54" t="s">
        <v>223</v>
      </c>
      <c r="I32" s="68">
        <f>I33+I40</f>
        <v>4035272.5599999996</v>
      </c>
    </row>
    <row r="33" spans="1:9" ht="24" customHeight="1">
      <c r="A33" s="53" t="s">
        <v>233</v>
      </c>
      <c r="B33" s="54" t="s">
        <v>283</v>
      </c>
      <c r="C33" s="54" t="s">
        <v>166</v>
      </c>
      <c r="D33" s="54" t="s">
        <v>146</v>
      </c>
      <c r="E33" s="54" t="s">
        <v>285</v>
      </c>
      <c r="F33" s="54" t="s">
        <v>146</v>
      </c>
      <c r="G33" s="54" t="s">
        <v>284</v>
      </c>
      <c r="H33" s="54" t="s">
        <v>223</v>
      </c>
      <c r="I33" s="68">
        <f>I34+SUM(I37:I39)</f>
        <v>2658640.6799999997</v>
      </c>
    </row>
    <row r="34" spans="1:9" ht="25.5" customHeight="1" thickBot="1">
      <c r="A34" s="53" t="s">
        <v>316</v>
      </c>
      <c r="B34" s="54" t="s">
        <v>283</v>
      </c>
      <c r="C34" s="54" t="s">
        <v>166</v>
      </c>
      <c r="D34" s="54" t="s">
        <v>146</v>
      </c>
      <c r="E34" s="54" t="s">
        <v>285</v>
      </c>
      <c r="F34" s="54" t="s">
        <v>146</v>
      </c>
      <c r="G34" s="54" t="s">
        <v>224</v>
      </c>
      <c r="H34" s="54" t="s">
        <v>223</v>
      </c>
      <c r="I34" s="68">
        <f>'Доходы прил 1'!H28</f>
        <v>2650241.88</v>
      </c>
    </row>
    <row r="35" spans="1:9" ht="60" customHeight="1" thickBot="1">
      <c r="A35" s="61" t="s">
        <v>279</v>
      </c>
      <c r="B35" s="84" t="s">
        <v>280</v>
      </c>
      <c r="C35" s="104"/>
      <c r="D35" s="104"/>
      <c r="E35" s="104"/>
      <c r="F35" s="85"/>
      <c r="G35" s="62" t="s">
        <v>281</v>
      </c>
      <c r="H35" s="62" t="s">
        <v>217</v>
      </c>
      <c r="I35" s="44" t="s">
        <v>218</v>
      </c>
    </row>
    <row r="36" spans="1:9" ht="15.75" customHeight="1" thickBot="1">
      <c r="A36" s="46">
        <v>1</v>
      </c>
      <c r="B36" s="84">
        <v>2</v>
      </c>
      <c r="C36" s="104"/>
      <c r="D36" s="104"/>
      <c r="E36" s="104"/>
      <c r="F36" s="85"/>
      <c r="G36" s="48">
        <v>3</v>
      </c>
      <c r="H36" s="48">
        <v>4</v>
      </c>
      <c r="I36" s="48">
        <v>5</v>
      </c>
    </row>
    <row r="37" spans="1:9" ht="24" customHeight="1">
      <c r="A37" s="53" t="s">
        <v>317</v>
      </c>
      <c r="B37" s="54" t="s">
        <v>283</v>
      </c>
      <c r="C37" s="54" t="s">
        <v>166</v>
      </c>
      <c r="D37" s="54" t="s">
        <v>146</v>
      </c>
      <c r="E37" s="54" t="s">
        <v>285</v>
      </c>
      <c r="F37" s="54" t="s">
        <v>146</v>
      </c>
      <c r="G37" s="54" t="s">
        <v>226</v>
      </c>
      <c r="H37" s="54" t="s">
        <v>223</v>
      </c>
      <c r="I37" s="68">
        <f>'Доходы прил 1'!H29</f>
        <v>7662.03</v>
      </c>
    </row>
    <row r="38" spans="1:9" ht="25.5" customHeight="1">
      <c r="A38" s="53" t="s">
        <v>318</v>
      </c>
      <c r="B38" s="54" t="s">
        <v>283</v>
      </c>
      <c r="C38" s="54" t="s">
        <v>166</v>
      </c>
      <c r="D38" s="54" t="s">
        <v>146</v>
      </c>
      <c r="E38" s="54" t="s">
        <v>285</v>
      </c>
      <c r="F38" s="54" t="s">
        <v>146</v>
      </c>
      <c r="G38" s="54" t="s">
        <v>227</v>
      </c>
      <c r="H38" s="54" t="s">
        <v>223</v>
      </c>
      <c r="I38" s="68">
        <f>'Доходы прил 1'!H30</f>
        <v>469.46</v>
      </c>
    </row>
    <row r="39" spans="1:9" ht="15.75" customHeight="1">
      <c r="A39" s="53" t="s">
        <v>319</v>
      </c>
      <c r="B39" s="54" t="s">
        <v>283</v>
      </c>
      <c r="C39" s="54" t="s">
        <v>166</v>
      </c>
      <c r="D39" s="54" t="s">
        <v>146</v>
      </c>
      <c r="E39" s="54" t="s">
        <v>285</v>
      </c>
      <c r="F39" s="54" t="s">
        <v>146</v>
      </c>
      <c r="G39" s="54" t="s">
        <v>228</v>
      </c>
      <c r="H39" s="54" t="s">
        <v>223</v>
      </c>
      <c r="I39" s="68">
        <f>'Доходы прил 1'!H31</f>
        <v>267.31</v>
      </c>
    </row>
    <row r="40" spans="1:9" ht="26.25" customHeight="1">
      <c r="A40" s="53" t="s">
        <v>235</v>
      </c>
      <c r="B40" s="54" t="s">
        <v>283</v>
      </c>
      <c r="C40" s="54" t="s">
        <v>166</v>
      </c>
      <c r="D40" s="54" t="s">
        <v>146</v>
      </c>
      <c r="E40" s="54" t="s">
        <v>291</v>
      </c>
      <c r="F40" s="54" t="s">
        <v>146</v>
      </c>
      <c r="G40" s="54" t="s">
        <v>284</v>
      </c>
      <c r="H40" s="54" t="s">
        <v>223</v>
      </c>
      <c r="I40" s="68">
        <f>I41+I42+I44+I43</f>
        <v>1376631.88</v>
      </c>
    </row>
    <row r="41" spans="1:9" ht="27.75" customHeight="1">
      <c r="A41" s="53" t="s">
        <v>316</v>
      </c>
      <c r="B41" s="54" t="s">
        <v>283</v>
      </c>
      <c r="C41" s="54" t="s">
        <v>166</v>
      </c>
      <c r="D41" s="54" t="s">
        <v>146</v>
      </c>
      <c r="E41" s="54" t="s">
        <v>291</v>
      </c>
      <c r="F41" s="54" t="s">
        <v>146</v>
      </c>
      <c r="G41" s="54" t="s">
        <v>224</v>
      </c>
      <c r="H41" s="54" t="s">
        <v>223</v>
      </c>
      <c r="I41" s="68">
        <f>'Доходы прил 1'!H33</f>
        <v>1373024.88</v>
      </c>
    </row>
    <row r="42" spans="1:9" ht="14.25" customHeight="1">
      <c r="A42" s="53" t="s">
        <v>317</v>
      </c>
      <c r="B42" s="54" t="s">
        <v>283</v>
      </c>
      <c r="C42" s="54" t="s">
        <v>166</v>
      </c>
      <c r="D42" s="54" t="s">
        <v>146</v>
      </c>
      <c r="E42" s="54" t="s">
        <v>291</v>
      </c>
      <c r="F42" s="54" t="s">
        <v>146</v>
      </c>
      <c r="G42" s="54" t="s">
        <v>226</v>
      </c>
      <c r="H42" s="54" t="s">
        <v>223</v>
      </c>
      <c r="I42" s="68">
        <f>'Доходы прил 1'!H34</f>
        <v>3396.41</v>
      </c>
    </row>
    <row r="43" spans="1:9" ht="26.25" customHeight="1">
      <c r="A43" s="53" t="s">
        <v>318</v>
      </c>
      <c r="B43" s="54" t="s">
        <v>283</v>
      </c>
      <c r="C43" s="54" t="s">
        <v>166</v>
      </c>
      <c r="D43" s="54" t="s">
        <v>146</v>
      </c>
      <c r="E43" s="54" t="s">
        <v>291</v>
      </c>
      <c r="F43" s="54" t="s">
        <v>146</v>
      </c>
      <c r="G43" s="54" t="s">
        <v>227</v>
      </c>
      <c r="H43" s="54" t="s">
        <v>223</v>
      </c>
      <c r="I43" s="68">
        <f>'Доходы прил 1'!H35</f>
        <v>210.58</v>
      </c>
    </row>
    <row r="44" spans="1:9" ht="16.5" customHeight="1">
      <c r="A44" s="53" t="s">
        <v>319</v>
      </c>
      <c r="B44" s="54" t="s">
        <v>283</v>
      </c>
      <c r="C44" s="54" t="s">
        <v>166</v>
      </c>
      <c r="D44" s="54" t="s">
        <v>146</v>
      </c>
      <c r="E44" s="54" t="s">
        <v>291</v>
      </c>
      <c r="F44" s="54" t="s">
        <v>146</v>
      </c>
      <c r="G44" s="54" t="s">
        <v>228</v>
      </c>
      <c r="H44" s="54" t="s">
        <v>223</v>
      </c>
      <c r="I44" s="68">
        <f>'Доходы прил 1'!H40</f>
        <v>0.01</v>
      </c>
    </row>
    <row r="45" spans="1:9" ht="15" customHeight="1" hidden="1">
      <c r="A45" s="53" t="s">
        <v>191</v>
      </c>
      <c r="B45" s="54" t="s">
        <v>283</v>
      </c>
      <c r="C45" s="54" t="s">
        <v>166</v>
      </c>
      <c r="D45" s="54" t="s">
        <v>147</v>
      </c>
      <c r="E45" s="54" t="s">
        <v>284</v>
      </c>
      <c r="F45" s="54" t="s">
        <v>284</v>
      </c>
      <c r="G45" s="54" t="s">
        <v>284</v>
      </c>
      <c r="H45" s="54" t="s">
        <v>284</v>
      </c>
      <c r="I45" s="68">
        <v>0</v>
      </c>
    </row>
    <row r="46" spans="1:9" ht="15" customHeight="1" hidden="1">
      <c r="A46" s="53" t="s">
        <v>191</v>
      </c>
      <c r="B46" s="54" t="s">
        <v>283</v>
      </c>
      <c r="C46" s="54" t="s">
        <v>166</v>
      </c>
      <c r="D46" s="54" t="s">
        <v>147</v>
      </c>
      <c r="E46" s="54" t="s">
        <v>142</v>
      </c>
      <c r="F46" s="54" t="s">
        <v>284</v>
      </c>
      <c r="G46" s="54" t="s">
        <v>284</v>
      </c>
      <c r="H46" s="54" t="s">
        <v>284</v>
      </c>
      <c r="I46" s="68">
        <v>0</v>
      </c>
    </row>
    <row r="47" spans="1:9" ht="15" customHeight="1">
      <c r="A47" s="53" t="s">
        <v>191</v>
      </c>
      <c r="B47" s="54" t="s">
        <v>283</v>
      </c>
      <c r="C47" s="54" t="s">
        <v>166</v>
      </c>
      <c r="D47" s="54" t="s">
        <v>147</v>
      </c>
      <c r="E47" s="54" t="s">
        <v>142</v>
      </c>
      <c r="F47" s="54" t="s">
        <v>146</v>
      </c>
      <c r="G47" s="54" t="s">
        <v>284</v>
      </c>
      <c r="H47" s="54" t="s">
        <v>284</v>
      </c>
      <c r="I47" s="68">
        <f>I49</f>
        <v>20520</v>
      </c>
    </row>
    <row r="48" spans="1:9" ht="15" customHeight="1" hidden="1">
      <c r="A48" s="53" t="s">
        <v>286</v>
      </c>
      <c r="B48" s="54" t="s">
        <v>283</v>
      </c>
      <c r="C48" s="54" t="s">
        <v>166</v>
      </c>
      <c r="D48" s="54" t="s">
        <v>147</v>
      </c>
      <c r="E48" s="54" t="s">
        <v>142</v>
      </c>
      <c r="F48" s="54" t="s">
        <v>146</v>
      </c>
      <c r="G48" s="54" t="s">
        <v>145</v>
      </c>
      <c r="H48" s="54" t="s">
        <v>284</v>
      </c>
      <c r="I48" s="68">
        <v>0</v>
      </c>
    </row>
    <row r="49" spans="1:9" ht="25.5" customHeight="1">
      <c r="A49" s="53" t="s">
        <v>316</v>
      </c>
      <c r="B49" s="54" t="s">
        <v>283</v>
      </c>
      <c r="C49" s="54" t="s">
        <v>166</v>
      </c>
      <c r="D49" s="54" t="s">
        <v>147</v>
      </c>
      <c r="E49" s="54" t="s">
        <v>142</v>
      </c>
      <c r="F49" s="54" t="s">
        <v>146</v>
      </c>
      <c r="G49" s="54" t="s">
        <v>227</v>
      </c>
      <c r="H49" s="54" t="s">
        <v>223</v>
      </c>
      <c r="I49" s="68">
        <f>'Доходы прил 1'!H41</f>
        <v>20520</v>
      </c>
    </row>
    <row r="50" spans="1:9" ht="13.5" customHeight="1">
      <c r="A50" s="53" t="s">
        <v>192</v>
      </c>
      <c r="B50" s="54" t="s">
        <v>283</v>
      </c>
      <c r="C50" s="54" t="s">
        <v>148</v>
      </c>
      <c r="D50" s="54" t="s">
        <v>144</v>
      </c>
      <c r="E50" s="54" t="s">
        <v>142</v>
      </c>
      <c r="F50" s="54" t="s">
        <v>144</v>
      </c>
      <c r="G50" s="54" t="s">
        <v>284</v>
      </c>
      <c r="H50" s="54" t="s">
        <v>223</v>
      </c>
      <c r="I50" s="68">
        <f>I51+I60+I55</f>
        <v>6970604.699999999</v>
      </c>
    </row>
    <row r="51" spans="1:9" ht="15" customHeight="1">
      <c r="A51" s="53" t="s">
        <v>238</v>
      </c>
      <c r="B51" s="54" t="s">
        <v>283</v>
      </c>
      <c r="C51" s="54" t="s">
        <v>148</v>
      </c>
      <c r="D51" s="54" t="s">
        <v>146</v>
      </c>
      <c r="E51" s="54" t="s">
        <v>289</v>
      </c>
      <c r="F51" s="54" t="s">
        <v>165</v>
      </c>
      <c r="G51" s="54" t="s">
        <v>284</v>
      </c>
      <c r="H51" s="54" t="s">
        <v>223</v>
      </c>
      <c r="I51" s="68">
        <f>I52+I53+I54</f>
        <v>528768.52</v>
      </c>
    </row>
    <row r="52" spans="1:9" ht="21" customHeight="1">
      <c r="A52" s="53" t="s">
        <v>316</v>
      </c>
      <c r="B52" s="54" t="s">
        <v>283</v>
      </c>
      <c r="C52" s="54" t="s">
        <v>148</v>
      </c>
      <c r="D52" s="54" t="s">
        <v>146</v>
      </c>
      <c r="E52" s="54" t="s">
        <v>289</v>
      </c>
      <c r="F52" s="54" t="s">
        <v>165</v>
      </c>
      <c r="G52" s="54" t="s">
        <v>224</v>
      </c>
      <c r="H52" s="54" t="s">
        <v>223</v>
      </c>
      <c r="I52" s="68">
        <f>'Доходы прил 1'!H43</f>
        <v>518525</v>
      </c>
    </row>
    <row r="53" spans="1:9" ht="19.5" customHeight="1">
      <c r="A53" s="53" t="s">
        <v>317</v>
      </c>
      <c r="B53" s="54" t="s">
        <v>283</v>
      </c>
      <c r="C53" s="54" t="s">
        <v>148</v>
      </c>
      <c r="D53" s="54" t="s">
        <v>146</v>
      </c>
      <c r="E53" s="54" t="s">
        <v>289</v>
      </c>
      <c r="F53" s="54" t="s">
        <v>165</v>
      </c>
      <c r="G53" s="54" t="s">
        <v>226</v>
      </c>
      <c r="H53" s="54" t="s">
        <v>223</v>
      </c>
      <c r="I53" s="68">
        <f>'Доходы прил 1'!H44</f>
        <v>10091.87</v>
      </c>
    </row>
    <row r="54" spans="1:9" ht="18" customHeight="1">
      <c r="A54" s="53" t="s">
        <v>319</v>
      </c>
      <c r="B54" s="54" t="s">
        <v>283</v>
      </c>
      <c r="C54" s="54" t="s">
        <v>148</v>
      </c>
      <c r="D54" s="54" t="s">
        <v>146</v>
      </c>
      <c r="E54" s="54" t="s">
        <v>289</v>
      </c>
      <c r="F54" s="54" t="s">
        <v>165</v>
      </c>
      <c r="G54" s="54" t="s">
        <v>228</v>
      </c>
      <c r="H54" s="54" t="s">
        <v>223</v>
      </c>
      <c r="I54" s="68">
        <f>'Доходы прил 1'!H45</f>
        <v>151.65</v>
      </c>
    </row>
    <row r="55" spans="1:9" ht="23.25" customHeight="1">
      <c r="A55" s="53" t="s">
        <v>421</v>
      </c>
      <c r="B55" s="54" t="s">
        <v>283</v>
      </c>
      <c r="C55" s="54" t="s">
        <v>148</v>
      </c>
      <c r="D55" s="54" t="s">
        <v>296</v>
      </c>
      <c r="E55" s="54" t="s">
        <v>142</v>
      </c>
      <c r="F55" s="54" t="s">
        <v>165</v>
      </c>
      <c r="G55" s="54" t="s">
        <v>284</v>
      </c>
      <c r="H55" s="54" t="s">
        <v>223</v>
      </c>
      <c r="I55" s="68">
        <f>I56</f>
        <v>1477844.31</v>
      </c>
    </row>
    <row r="56" spans="1:9" ht="25.5" customHeight="1">
      <c r="A56" s="53" t="s">
        <v>432</v>
      </c>
      <c r="B56" s="54" t="s">
        <v>283</v>
      </c>
      <c r="C56" s="54" t="s">
        <v>148</v>
      </c>
      <c r="D56" s="54" t="s">
        <v>296</v>
      </c>
      <c r="E56" s="54" t="s">
        <v>313</v>
      </c>
      <c r="F56" s="54" t="s">
        <v>143</v>
      </c>
      <c r="G56" s="54" t="s">
        <v>284</v>
      </c>
      <c r="H56" s="54" t="s">
        <v>223</v>
      </c>
      <c r="I56" s="68">
        <f>SUM(I57:I59)</f>
        <v>1477844.31</v>
      </c>
    </row>
    <row r="57" spans="1:9" ht="27" customHeight="1">
      <c r="A57" s="53" t="s">
        <v>316</v>
      </c>
      <c r="B57" s="54" t="s">
        <v>283</v>
      </c>
      <c r="C57" s="54" t="s">
        <v>148</v>
      </c>
      <c r="D57" s="54" t="s">
        <v>296</v>
      </c>
      <c r="E57" s="54" t="s">
        <v>313</v>
      </c>
      <c r="F57" s="54" t="s">
        <v>143</v>
      </c>
      <c r="G57" s="54" t="s">
        <v>224</v>
      </c>
      <c r="H57" s="54" t="s">
        <v>223</v>
      </c>
      <c r="I57" s="68">
        <f>'Доходы прил 1'!H46</f>
        <v>1448633.74</v>
      </c>
    </row>
    <row r="58" spans="1:9" ht="16.5" customHeight="1">
      <c r="A58" s="53" t="s">
        <v>317</v>
      </c>
      <c r="B58" s="54" t="s">
        <v>283</v>
      </c>
      <c r="C58" s="54" t="s">
        <v>148</v>
      </c>
      <c r="D58" s="54" t="s">
        <v>296</v>
      </c>
      <c r="E58" s="54" t="s">
        <v>313</v>
      </c>
      <c r="F58" s="54" t="s">
        <v>143</v>
      </c>
      <c r="G58" s="54" t="s">
        <v>226</v>
      </c>
      <c r="H58" s="54" t="s">
        <v>223</v>
      </c>
      <c r="I58" s="68">
        <f>'Доходы прил 1'!H47</f>
        <v>29210.57</v>
      </c>
    </row>
    <row r="59" spans="1:9" ht="17.25" customHeight="1" hidden="1">
      <c r="A59" s="53" t="s">
        <v>319</v>
      </c>
      <c r="B59" s="54" t="s">
        <v>283</v>
      </c>
      <c r="C59" s="54" t="s">
        <v>148</v>
      </c>
      <c r="D59" s="54" t="s">
        <v>296</v>
      </c>
      <c r="E59" s="54" t="s">
        <v>313</v>
      </c>
      <c r="F59" s="54" t="s">
        <v>143</v>
      </c>
      <c r="G59" s="54" t="s">
        <v>228</v>
      </c>
      <c r="H59" s="54" t="s">
        <v>223</v>
      </c>
      <c r="I59" s="68">
        <f>'Доходы прил 1'!H48</f>
        <v>0</v>
      </c>
    </row>
    <row r="60" spans="1:9" ht="23.25" customHeight="1">
      <c r="A60" s="53" t="s">
        <v>293</v>
      </c>
      <c r="B60" s="54" t="s">
        <v>283</v>
      </c>
      <c r="C60" s="54" t="s">
        <v>148</v>
      </c>
      <c r="D60" s="54" t="s">
        <v>148</v>
      </c>
      <c r="E60" s="54" t="s">
        <v>142</v>
      </c>
      <c r="F60" s="54" t="s">
        <v>165</v>
      </c>
      <c r="G60" s="54" t="s">
        <v>284</v>
      </c>
      <c r="H60" s="54" t="s">
        <v>223</v>
      </c>
      <c r="I60" s="68">
        <f>I61+I65</f>
        <v>4963991.869999999</v>
      </c>
    </row>
    <row r="61" spans="1:9" ht="25.5" customHeight="1">
      <c r="A61" s="53" t="s">
        <v>240</v>
      </c>
      <c r="B61" s="54" t="s">
        <v>283</v>
      </c>
      <c r="C61" s="54" t="s">
        <v>148</v>
      </c>
      <c r="D61" s="54" t="s">
        <v>148</v>
      </c>
      <c r="E61" s="54" t="s">
        <v>294</v>
      </c>
      <c r="F61" s="54" t="s">
        <v>165</v>
      </c>
      <c r="G61" s="54" t="s">
        <v>284</v>
      </c>
      <c r="H61" s="54" t="s">
        <v>223</v>
      </c>
      <c r="I61" s="68">
        <f>SUM(I62:I64)</f>
        <v>642105.39</v>
      </c>
    </row>
    <row r="62" spans="1:9" ht="27" customHeight="1">
      <c r="A62" s="53" t="s">
        <v>316</v>
      </c>
      <c r="B62" s="54" t="s">
        <v>283</v>
      </c>
      <c r="C62" s="54" t="s">
        <v>148</v>
      </c>
      <c r="D62" s="54" t="s">
        <v>148</v>
      </c>
      <c r="E62" s="54" t="s">
        <v>294</v>
      </c>
      <c r="F62" s="54" t="s">
        <v>165</v>
      </c>
      <c r="G62" s="54" t="s">
        <v>224</v>
      </c>
      <c r="H62" s="54" t="s">
        <v>223</v>
      </c>
      <c r="I62" s="68">
        <f>'Доходы прил 1'!H49</f>
        <v>636974.27</v>
      </c>
    </row>
    <row r="63" spans="1:9" ht="16.5" customHeight="1">
      <c r="A63" s="53" t="s">
        <v>317</v>
      </c>
      <c r="B63" s="54" t="s">
        <v>283</v>
      </c>
      <c r="C63" s="54" t="s">
        <v>148</v>
      </c>
      <c r="D63" s="54" t="s">
        <v>148</v>
      </c>
      <c r="E63" s="54" t="s">
        <v>294</v>
      </c>
      <c r="F63" s="54" t="s">
        <v>165</v>
      </c>
      <c r="G63" s="54" t="s">
        <v>226</v>
      </c>
      <c r="H63" s="54" t="s">
        <v>223</v>
      </c>
      <c r="I63" s="68">
        <f>'Доходы прил 1'!H50</f>
        <v>5107.47</v>
      </c>
    </row>
    <row r="64" spans="1:9" ht="24" customHeight="1">
      <c r="A64" s="53" t="s">
        <v>318</v>
      </c>
      <c r="B64" s="54" t="s">
        <v>283</v>
      </c>
      <c r="C64" s="54" t="s">
        <v>148</v>
      </c>
      <c r="D64" s="54" t="s">
        <v>148</v>
      </c>
      <c r="E64" s="54" t="s">
        <v>294</v>
      </c>
      <c r="F64" s="54" t="s">
        <v>165</v>
      </c>
      <c r="G64" s="54" t="s">
        <v>227</v>
      </c>
      <c r="H64" s="54" t="s">
        <v>223</v>
      </c>
      <c r="I64" s="68">
        <f>'Доходы прил 1'!H51</f>
        <v>23.65</v>
      </c>
    </row>
    <row r="65" spans="1:9" ht="26.25" customHeight="1">
      <c r="A65" s="53" t="s">
        <v>242</v>
      </c>
      <c r="B65" s="54" t="s">
        <v>283</v>
      </c>
      <c r="C65" s="54" t="s">
        <v>148</v>
      </c>
      <c r="D65" s="54" t="s">
        <v>148</v>
      </c>
      <c r="E65" s="54" t="s">
        <v>295</v>
      </c>
      <c r="F65" s="54" t="s">
        <v>165</v>
      </c>
      <c r="G65" s="54" t="s">
        <v>284</v>
      </c>
      <c r="H65" s="54" t="s">
        <v>223</v>
      </c>
      <c r="I65" s="68">
        <f>SUM(I66:I69)</f>
        <v>4321886.4799999995</v>
      </c>
    </row>
    <row r="66" spans="1:9" ht="25.5" customHeight="1">
      <c r="A66" s="53" t="s">
        <v>316</v>
      </c>
      <c r="B66" s="54" t="s">
        <v>283</v>
      </c>
      <c r="C66" s="54" t="s">
        <v>148</v>
      </c>
      <c r="D66" s="54" t="s">
        <v>148</v>
      </c>
      <c r="E66" s="54" t="s">
        <v>295</v>
      </c>
      <c r="F66" s="54" t="s">
        <v>165</v>
      </c>
      <c r="G66" s="54" t="s">
        <v>224</v>
      </c>
      <c r="H66" s="54" t="s">
        <v>223</v>
      </c>
      <c r="I66" s="68">
        <f>'Доходы прил 1'!H53</f>
        <v>4315436.59</v>
      </c>
    </row>
    <row r="67" spans="1:9" ht="26.25" customHeight="1">
      <c r="A67" s="53" t="s">
        <v>317</v>
      </c>
      <c r="B67" s="54" t="s">
        <v>283</v>
      </c>
      <c r="C67" s="54" t="s">
        <v>148</v>
      </c>
      <c r="D67" s="54" t="s">
        <v>148</v>
      </c>
      <c r="E67" s="54" t="s">
        <v>295</v>
      </c>
      <c r="F67" s="54" t="s">
        <v>165</v>
      </c>
      <c r="G67" s="54" t="s">
        <v>226</v>
      </c>
      <c r="H67" s="54" t="s">
        <v>223</v>
      </c>
      <c r="I67" s="68">
        <f>'Доходы прил 1'!H54</f>
        <v>6003.04</v>
      </c>
    </row>
    <row r="68" spans="1:9" ht="26.25" customHeight="1">
      <c r="A68" s="53" t="s">
        <v>318</v>
      </c>
      <c r="B68" s="54" t="s">
        <v>283</v>
      </c>
      <c r="C68" s="54" t="s">
        <v>148</v>
      </c>
      <c r="D68" s="54" t="s">
        <v>148</v>
      </c>
      <c r="E68" s="54" t="s">
        <v>295</v>
      </c>
      <c r="F68" s="54" t="s">
        <v>165</v>
      </c>
      <c r="G68" s="54" t="s">
        <v>227</v>
      </c>
      <c r="H68" s="54" t="s">
        <v>223</v>
      </c>
      <c r="I68" s="68">
        <f>'Доходы прил 1'!H57</f>
        <v>1446.85</v>
      </c>
    </row>
    <row r="69" spans="1:9" ht="19.5" customHeight="1">
      <c r="A69" s="53" t="s">
        <v>319</v>
      </c>
      <c r="B69" s="54" t="s">
        <v>283</v>
      </c>
      <c r="C69" s="54" t="s">
        <v>148</v>
      </c>
      <c r="D69" s="54" t="s">
        <v>148</v>
      </c>
      <c r="E69" s="54" t="s">
        <v>295</v>
      </c>
      <c r="F69" s="54" t="s">
        <v>165</v>
      </c>
      <c r="G69" s="54" t="s">
        <v>228</v>
      </c>
      <c r="H69" s="54" t="s">
        <v>223</v>
      </c>
      <c r="I69" s="68">
        <f>'Доходы прил 1'!H58</f>
        <v>-1000</v>
      </c>
    </row>
    <row r="70" spans="1:9" ht="13.5" customHeight="1">
      <c r="A70" s="53" t="s">
        <v>193</v>
      </c>
      <c r="B70" s="54" t="s">
        <v>283</v>
      </c>
      <c r="C70" s="54" t="s">
        <v>149</v>
      </c>
      <c r="D70" s="54" t="s">
        <v>144</v>
      </c>
      <c r="E70" s="54" t="s">
        <v>142</v>
      </c>
      <c r="F70" s="54" t="s">
        <v>144</v>
      </c>
      <c r="G70" s="54" t="s">
        <v>284</v>
      </c>
      <c r="H70" s="54" t="s">
        <v>223</v>
      </c>
      <c r="I70" s="68">
        <f>I71</f>
        <v>169894</v>
      </c>
    </row>
    <row r="71" spans="1:9" ht="47.25" customHeight="1">
      <c r="A71" s="53" t="s">
        <v>244</v>
      </c>
      <c r="B71" s="54" t="s">
        <v>283</v>
      </c>
      <c r="C71" s="54" t="s">
        <v>149</v>
      </c>
      <c r="D71" s="54" t="s">
        <v>296</v>
      </c>
      <c r="E71" s="54" t="s">
        <v>291</v>
      </c>
      <c r="F71" s="54" t="s">
        <v>146</v>
      </c>
      <c r="G71" s="54" t="s">
        <v>284</v>
      </c>
      <c r="H71" s="54" t="s">
        <v>223</v>
      </c>
      <c r="I71" s="68">
        <f>SUM(I72:I73)</f>
        <v>169894</v>
      </c>
    </row>
    <row r="72" spans="1:9" ht="31.5" customHeight="1">
      <c r="A72" s="53" t="s">
        <v>320</v>
      </c>
      <c r="B72" s="54" t="s">
        <v>283</v>
      </c>
      <c r="C72" s="54" t="s">
        <v>149</v>
      </c>
      <c r="D72" s="54" t="s">
        <v>296</v>
      </c>
      <c r="E72" s="54" t="s">
        <v>291</v>
      </c>
      <c r="F72" s="54" t="s">
        <v>146</v>
      </c>
      <c r="G72" s="54" t="s">
        <v>224</v>
      </c>
      <c r="H72" s="54" t="s">
        <v>223</v>
      </c>
      <c r="I72" s="68">
        <f>'Доходы прил 1'!H59</f>
        <v>169894</v>
      </c>
    </row>
    <row r="73" spans="1:9" ht="17.25" customHeight="1" hidden="1">
      <c r="A73" s="53" t="s">
        <v>321</v>
      </c>
      <c r="B73" s="54" t="s">
        <v>283</v>
      </c>
      <c r="C73" s="54" t="s">
        <v>149</v>
      </c>
      <c r="D73" s="54" t="s">
        <v>296</v>
      </c>
      <c r="E73" s="54" t="s">
        <v>291</v>
      </c>
      <c r="F73" s="54" t="s">
        <v>146</v>
      </c>
      <c r="G73" s="54" t="s">
        <v>228</v>
      </c>
      <c r="H73" s="54" t="s">
        <v>223</v>
      </c>
      <c r="I73" s="68"/>
    </row>
    <row r="74" spans="1:9" ht="25.5" customHeight="1">
      <c r="A74" s="53" t="s">
        <v>194</v>
      </c>
      <c r="B74" s="54" t="s">
        <v>283</v>
      </c>
      <c r="C74" s="54" t="s">
        <v>297</v>
      </c>
      <c r="D74" s="54" t="s">
        <v>144</v>
      </c>
      <c r="E74" s="54" t="s">
        <v>142</v>
      </c>
      <c r="F74" s="54" t="s">
        <v>144</v>
      </c>
      <c r="G74" s="54" t="s">
        <v>284</v>
      </c>
      <c r="H74" s="54" t="s">
        <v>223</v>
      </c>
      <c r="I74" s="68">
        <f>I75</f>
        <v>10092.92</v>
      </c>
    </row>
    <row r="75" spans="1:9" ht="12.75" customHeight="1">
      <c r="A75" s="53" t="s">
        <v>195</v>
      </c>
      <c r="B75" s="54" t="s">
        <v>283</v>
      </c>
      <c r="C75" s="54" t="s">
        <v>297</v>
      </c>
      <c r="D75" s="54" t="s">
        <v>296</v>
      </c>
      <c r="E75" s="54" t="s">
        <v>142</v>
      </c>
      <c r="F75" s="54" t="s">
        <v>165</v>
      </c>
      <c r="G75" s="54" t="s">
        <v>284</v>
      </c>
      <c r="H75" s="54" t="s">
        <v>223</v>
      </c>
      <c r="I75" s="68">
        <f>I76</f>
        <v>10092.92</v>
      </c>
    </row>
    <row r="76" spans="1:9" ht="16.5" customHeight="1">
      <c r="A76" s="53" t="s">
        <v>196</v>
      </c>
      <c r="B76" s="54" t="s">
        <v>283</v>
      </c>
      <c r="C76" s="54" t="s">
        <v>297</v>
      </c>
      <c r="D76" s="54" t="s">
        <v>296</v>
      </c>
      <c r="E76" s="54" t="s">
        <v>290</v>
      </c>
      <c r="F76" s="54" t="s">
        <v>165</v>
      </c>
      <c r="G76" s="54" t="s">
        <v>284</v>
      </c>
      <c r="H76" s="54" t="s">
        <v>223</v>
      </c>
      <c r="I76" s="68">
        <f>SUM(I77:I79)</f>
        <v>10092.92</v>
      </c>
    </row>
    <row r="77" spans="1:9" ht="25.5" customHeight="1">
      <c r="A77" s="53" t="s">
        <v>316</v>
      </c>
      <c r="B77" s="54" t="s">
        <v>283</v>
      </c>
      <c r="C77" s="54" t="s">
        <v>297</v>
      </c>
      <c r="D77" s="54" t="s">
        <v>296</v>
      </c>
      <c r="E77" s="54" t="s">
        <v>290</v>
      </c>
      <c r="F77" s="54" t="s">
        <v>165</v>
      </c>
      <c r="G77" s="54" t="s">
        <v>224</v>
      </c>
      <c r="H77" s="54" t="s">
        <v>223</v>
      </c>
      <c r="I77" s="68">
        <f>'Доходы прил 1'!H62</f>
        <v>5485.22</v>
      </c>
    </row>
    <row r="78" spans="1:9" ht="15.75" customHeight="1">
      <c r="A78" s="53" t="s">
        <v>317</v>
      </c>
      <c r="B78" s="54" t="s">
        <v>283</v>
      </c>
      <c r="C78" s="54" t="s">
        <v>297</v>
      </c>
      <c r="D78" s="54" t="s">
        <v>296</v>
      </c>
      <c r="E78" s="54" t="s">
        <v>290</v>
      </c>
      <c r="F78" s="54" t="s">
        <v>165</v>
      </c>
      <c r="G78" s="54" t="s">
        <v>226</v>
      </c>
      <c r="H78" s="54" t="s">
        <v>223</v>
      </c>
      <c r="I78" s="68">
        <f>'Доходы прил 1'!H63</f>
        <v>4607.7</v>
      </c>
    </row>
    <row r="79" spans="1:9" ht="27.75" customHeight="1" hidden="1">
      <c r="A79" s="53" t="s">
        <v>318</v>
      </c>
      <c r="B79" s="54" t="s">
        <v>283</v>
      </c>
      <c r="C79" s="54" t="s">
        <v>297</v>
      </c>
      <c r="D79" s="54" t="s">
        <v>296</v>
      </c>
      <c r="E79" s="54" t="s">
        <v>290</v>
      </c>
      <c r="F79" s="54" t="s">
        <v>165</v>
      </c>
      <c r="G79" s="54" t="s">
        <v>227</v>
      </c>
      <c r="H79" s="54" t="s">
        <v>223</v>
      </c>
      <c r="I79" s="68">
        <f>'Доходы прил 1'!H64</f>
        <v>0</v>
      </c>
    </row>
    <row r="80" spans="1:9" ht="24" customHeight="1">
      <c r="A80" s="53" t="s">
        <v>197</v>
      </c>
      <c r="B80" s="54" t="s">
        <v>283</v>
      </c>
      <c r="C80" s="54" t="s">
        <v>298</v>
      </c>
      <c r="D80" s="54" t="s">
        <v>144</v>
      </c>
      <c r="E80" s="54" t="s">
        <v>142</v>
      </c>
      <c r="F80" s="54" t="s">
        <v>144</v>
      </c>
      <c r="G80" s="54" t="s">
        <v>284</v>
      </c>
      <c r="H80" s="54" t="s">
        <v>250</v>
      </c>
      <c r="I80" s="68">
        <f>I81</f>
        <v>2472453.5100000002</v>
      </c>
    </row>
    <row r="81" spans="1:9" ht="57.75" customHeight="1" thickBot="1">
      <c r="A81" s="53" t="s">
        <v>323</v>
      </c>
      <c r="B81" s="54" t="s">
        <v>283</v>
      </c>
      <c r="C81" s="54" t="s">
        <v>298</v>
      </c>
      <c r="D81" s="54" t="s">
        <v>166</v>
      </c>
      <c r="E81" s="54" t="s">
        <v>142</v>
      </c>
      <c r="F81" s="54" t="s">
        <v>165</v>
      </c>
      <c r="G81" s="54" t="s">
        <v>284</v>
      </c>
      <c r="H81" s="54" t="s">
        <v>250</v>
      </c>
      <c r="I81" s="68">
        <f>I84+I86</f>
        <v>2472453.5100000002</v>
      </c>
    </row>
    <row r="82" spans="1:9" ht="60" customHeight="1" thickBot="1">
      <c r="A82" s="61" t="s">
        <v>279</v>
      </c>
      <c r="B82" s="84" t="s">
        <v>280</v>
      </c>
      <c r="C82" s="104"/>
      <c r="D82" s="104"/>
      <c r="E82" s="104"/>
      <c r="F82" s="85"/>
      <c r="G82" s="62" t="s">
        <v>281</v>
      </c>
      <c r="H82" s="62" t="s">
        <v>217</v>
      </c>
      <c r="I82" s="44" t="s">
        <v>218</v>
      </c>
    </row>
    <row r="83" spans="1:9" ht="15.75" customHeight="1" thickBot="1">
      <c r="A83" s="46">
        <v>1</v>
      </c>
      <c r="B83" s="84">
        <v>2</v>
      </c>
      <c r="C83" s="104"/>
      <c r="D83" s="104"/>
      <c r="E83" s="104"/>
      <c r="F83" s="85"/>
      <c r="G83" s="48">
        <v>3</v>
      </c>
      <c r="H83" s="48">
        <v>4</v>
      </c>
      <c r="I83" s="48">
        <v>5</v>
      </c>
    </row>
    <row r="84" spans="1:9" ht="48" customHeight="1">
      <c r="A84" s="53" t="s">
        <v>324</v>
      </c>
      <c r="B84" s="54" t="s">
        <v>283</v>
      </c>
      <c r="C84" s="54" t="s">
        <v>298</v>
      </c>
      <c r="D84" s="54" t="s">
        <v>166</v>
      </c>
      <c r="E84" s="54" t="s">
        <v>285</v>
      </c>
      <c r="F84" s="54" t="s">
        <v>165</v>
      </c>
      <c r="G84" s="54" t="s">
        <v>284</v>
      </c>
      <c r="H84" s="54" t="s">
        <v>250</v>
      </c>
      <c r="I84" s="68">
        <f>I85</f>
        <v>525241.66</v>
      </c>
    </row>
    <row r="85" spans="1:9" ht="48" customHeight="1">
      <c r="A85" s="53" t="s">
        <v>324</v>
      </c>
      <c r="B85" s="54" t="s">
        <v>283</v>
      </c>
      <c r="C85" s="54" t="s">
        <v>298</v>
      </c>
      <c r="D85" s="54" t="s">
        <v>166</v>
      </c>
      <c r="E85" s="54" t="s">
        <v>285</v>
      </c>
      <c r="F85" s="54" t="s">
        <v>165</v>
      </c>
      <c r="G85" s="54" t="s">
        <v>145</v>
      </c>
      <c r="H85" s="54" t="s">
        <v>250</v>
      </c>
      <c r="I85" s="68">
        <f>'Доходы прил 1'!H65</f>
        <v>525241.66</v>
      </c>
    </row>
    <row r="86" spans="1:9" ht="40.5" customHeight="1">
      <c r="A86" s="53" t="s">
        <v>251</v>
      </c>
      <c r="B86" s="54" t="s">
        <v>283</v>
      </c>
      <c r="C86" s="54" t="s">
        <v>298</v>
      </c>
      <c r="D86" s="54" t="s">
        <v>166</v>
      </c>
      <c r="E86" s="54" t="s">
        <v>299</v>
      </c>
      <c r="F86" s="54" t="s">
        <v>165</v>
      </c>
      <c r="G86" s="54" t="s">
        <v>284</v>
      </c>
      <c r="H86" s="54" t="s">
        <v>250</v>
      </c>
      <c r="I86" s="68">
        <f>I87</f>
        <v>1947211.85</v>
      </c>
    </row>
    <row r="87" spans="1:9" ht="42" customHeight="1">
      <c r="A87" s="53" t="s">
        <v>251</v>
      </c>
      <c r="B87" s="54" t="s">
        <v>283</v>
      </c>
      <c r="C87" s="54" t="s">
        <v>298</v>
      </c>
      <c r="D87" s="54" t="s">
        <v>166</v>
      </c>
      <c r="E87" s="54" t="s">
        <v>299</v>
      </c>
      <c r="F87" s="54" t="s">
        <v>165</v>
      </c>
      <c r="G87" s="54" t="s">
        <v>145</v>
      </c>
      <c r="H87" s="54" t="s">
        <v>250</v>
      </c>
      <c r="I87" s="68">
        <f>'Доходы прил 1'!H66</f>
        <v>1947211.85</v>
      </c>
    </row>
    <row r="88" spans="1:9" ht="27" customHeight="1">
      <c r="A88" s="53" t="s">
        <v>433</v>
      </c>
      <c r="B88" s="54" t="s">
        <v>283</v>
      </c>
      <c r="C88" s="54" t="s">
        <v>385</v>
      </c>
      <c r="D88" s="54" t="s">
        <v>144</v>
      </c>
      <c r="E88" s="54" t="s">
        <v>142</v>
      </c>
      <c r="F88" s="54" t="s">
        <v>144</v>
      </c>
      <c r="G88" s="54" t="s">
        <v>284</v>
      </c>
      <c r="H88" s="54" t="s">
        <v>276</v>
      </c>
      <c r="I88" s="68">
        <f>I89</f>
        <v>197469.85</v>
      </c>
    </row>
    <row r="89" spans="1:9" ht="21.75" customHeight="1">
      <c r="A89" s="53" t="s">
        <v>434</v>
      </c>
      <c r="B89" s="54" t="s">
        <v>283</v>
      </c>
      <c r="C89" s="54" t="s">
        <v>385</v>
      </c>
      <c r="D89" s="54" t="s">
        <v>147</v>
      </c>
      <c r="E89" s="54" t="s">
        <v>142</v>
      </c>
      <c r="F89" s="54" t="s">
        <v>165</v>
      </c>
      <c r="G89" s="54" t="s">
        <v>284</v>
      </c>
      <c r="H89" s="54" t="s">
        <v>276</v>
      </c>
      <c r="I89" s="68">
        <f>I90</f>
        <v>197469.85</v>
      </c>
    </row>
    <row r="90" spans="1:9" ht="26.25" customHeight="1">
      <c r="A90" s="53" t="s">
        <v>435</v>
      </c>
      <c r="B90" s="54" t="s">
        <v>283</v>
      </c>
      <c r="C90" s="54" t="s">
        <v>385</v>
      </c>
      <c r="D90" s="54" t="s">
        <v>147</v>
      </c>
      <c r="E90" s="54" t="s">
        <v>290</v>
      </c>
      <c r="F90" s="54" t="s">
        <v>165</v>
      </c>
      <c r="G90" s="54" t="s">
        <v>145</v>
      </c>
      <c r="H90" s="54" t="s">
        <v>276</v>
      </c>
      <c r="I90" s="68">
        <f>'Доходы прил 1'!H67</f>
        <v>197469.85</v>
      </c>
    </row>
    <row r="91" spans="1:9" ht="27" customHeight="1">
      <c r="A91" s="53" t="s">
        <v>198</v>
      </c>
      <c r="B91" s="54" t="s">
        <v>283</v>
      </c>
      <c r="C91" s="54" t="s">
        <v>300</v>
      </c>
      <c r="D91" s="54" t="s">
        <v>144</v>
      </c>
      <c r="E91" s="54" t="s">
        <v>142</v>
      </c>
      <c r="F91" s="54" t="s">
        <v>144</v>
      </c>
      <c r="G91" s="54" t="s">
        <v>284</v>
      </c>
      <c r="H91" s="54" t="s">
        <v>142</v>
      </c>
      <c r="I91" s="68">
        <f>I94+I92</f>
        <v>4684882.54</v>
      </c>
    </row>
    <row r="92" spans="1:9" ht="39" customHeight="1">
      <c r="A92" s="53" t="s">
        <v>438</v>
      </c>
      <c r="B92" s="54" t="s">
        <v>283</v>
      </c>
      <c r="C92" s="54" t="s">
        <v>300</v>
      </c>
      <c r="D92" s="54" t="s">
        <v>143</v>
      </c>
      <c r="E92" s="54" t="s">
        <v>142</v>
      </c>
      <c r="F92" s="54" t="s">
        <v>165</v>
      </c>
      <c r="G92" s="54" t="s">
        <v>284</v>
      </c>
      <c r="H92" s="54" t="s">
        <v>426</v>
      </c>
      <c r="I92" s="68">
        <f>I93</f>
        <v>4197915.04</v>
      </c>
    </row>
    <row r="93" spans="1:9" ht="33.75" customHeight="1">
      <c r="A93" s="53" t="s">
        <v>436</v>
      </c>
      <c r="B93" s="54" t="s">
        <v>283</v>
      </c>
      <c r="C93" s="54" t="s">
        <v>300</v>
      </c>
      <c r="D93" s="54" t="s">
        <v>143</v>
      </c>
      <c r="E93" s="54" t="s">
        <v>437</v>
      </c>
      <c r="F93" s="54" t="s">
        <v>165</v>
      </c>
      <c r="G93" s="54" t="s">
        <v>145</v>
      </c>
      <c r="H93" s="54" t="s">
        <v>426</v>
      </c>
      <c r="I93" s="68">
        <f>'Доходы прил 1'!H68</f>
        <v>4197915.04</v>
      </c>
    </row>
    <row r="94" spans="1:9" ht="54.75" customHeight="1">
      <c r="A94" s="53" t="s">
        <v>325</v>
      </c>
      <c r="B94" s="54" t="s">
        <v>283</v>
      </c>
      <c r="C94" s="54" t="s">
        <v>300</v>
      </c>
      <c r="D94" s="54" t="s">
        <v>148</v>
      </c>
      <c r="E94" s="54" t="s">
        <v>142</v>
      </c>
      <c r="F94" s="54" t="s">
        <v>165</v>
      </c>
      <c r="G94" s="54" t="s">
        <v>284</v>
      </c>
      <c r="H94" s="54" t="s">
        <v>254</v>
      </c>
      <c r="I94" s="68">
        <f>I95</f>
        <v>486967.5</v>
      </c>
    </row>
    <row r="95" spans="1:9" ht="38.25" customHeight="1">
      <c r="A95" s="53" t="s">
        <v>315</v>
      </c>
      <c r="B95" s="54" t="s">
        <v>283</v>
      </c>
      <c r="C95" s="54" t="s">
        <v>300</v>
      </c>
      <c r="D95" s="54" t="s">
        <v>148</v>
      </c>
      <c r="E95" s="54" t="s">
        <v>301</v>
      </c>
      <c r="F95" s="54" t="s">
        <v>165</v>
      </c>
      <c r="G95" s="54" t="s">
        <v>145</v>
      </c>
      <c r="H95" s="54" t="s">
        <v>254</v>
      </c>
      <c r="I95" s="68">
        <f>'Доходы прил 1'!H69</f>
        <v>486967.5</v>
      </c>
    </row>
    <row r="96" spans="1:9" ht="15.75" customHeight="1">
      <c r="A96" s="53" t="s">
        <v>199</v>
      </c>
      <c r="B96" s="54" t="s">
        <v>283</v>
      </c>
      <c r="C96" s="54" t="s">
        <v>302</v>
      </c>
      <c r="D96" s="54" t="s">
        <v>144</v>
      </c>
      <c r="E96" s="54" t="s">
        <v>142</v>
      </c>
      <c r="F96" s="54" t="s">
        <v>144</v>
      </c>
      <c r="G96" s="54" t="s">
        <v>284</v>
      </c>
      <c r="H96" s="54" t="s">
        <v>256</v>
      </c>
      <c r="I96" s="68">
        <f>I97+I99</f>
        <v>8516.130000000001</v>
      </c>
    </row>
    <row r="97" spans="1:9" ht="15" customHeight="1">
      <c r="A97" s="53" t="s">
        <v>200</v>
      </c>
      <c r="B97" s="54" t="s">
        <v>283</v>
      </c>
      <c r="C97" s="54" t="s">
        <v>302</v>
      </c>
      <c r="D97" s="54" t="s">
        <v>146</v>
      </c>
      <c r="E97" s="54" t="s">
        <v>142</v>
      </c>
      <c r="F97" s="54" t="s">
        <v>165</v>
      </c>
      <c r="G97" s="54" t="s">
        <v>284</v>
      </c>
      <c r="H97" s="54" t="s">
        <v>256</v>
      </c>
      <c r="I97" s="68">
        <f>I98</f>
        <v>-3284.87</v>
      </c>
    </row>
    <row r="98" spans="1:9" ht="16.5" customHeight="1">
      <c r="A98" s="53" t="s">
        <v>201</v>
      </c>
      <c r="B98" s="54" t="s">
        <v>283</v>
      </c>
      <c r="C98" s="54" t="s">
        <v>302</v>
      </c>
      <c r="D98" s="54" t="s">
        <v>146</v>
      </c>
      <c r="E98" s="54" t="s">
        <v>290</v>
      </c>
      <c r="F98" s="54" t="s">
        <v>165</v>
      </c>
      <c r="G98" s="54" t="s">
        <v>145</v>
      </c>
      <c r="H98" s="54" t="s">
        <v>256</v>
      </c>
      <c r="I98" s="68">
        <f>'Доходы прил 1'!H70</f>
        <v>-3284.87</v>
      </c>
    </row>
    <row r="99" spans="1:9" ht="16.5" customHeight="1">
      <c r="A99" s="53" t="s">
        <v>202</v>
      </c>
      <c r="B99" s="54" t="s">
        <v>283</v>
      </c>
      <c r="C99" s="54" t="s">
        <v>302</v>
      </c>
      <c r="D99" s="54" t="s">
        <v>166</v>
      </c>
      <c r="E99" s="54" t="s">
        <v>142</v>
      </c>
      <c r="F99" s="54" t="s">
        <v>165</v>
      </c>
      <c r="G99" s="54" t="s">
        <v>284</v>
      </c>
      <c r="H99" s="54" t="s">
        <v>256</v>
      </c>
      <c r="I99" s="68">
        <f>I100</f>
        <v>11801</v>
      </c>
    </row>
    <row r="100" spans="1:9" ht="15" customHeight="1">
      <c r="A100" s="53" t="s">
        <v>164</v>
      </c>
      <c r="B100" s="54" t="s">
        <v>283</v>
      </c>
      <c r="C100" s="54" t="s">
        <v>302</v>
      </c>
      <c r="D100" s="54" t="s">
        <v>166</v>
      </c>
      <c r="E100" s="54" t="s">
        <v>290</v>
      </c>
      <c r="F100" s="54" t="s">
        <v>165</v>
      </c>
      <c r="G100" s="54" t="s">
        <v>145</v>
      </c>
      <c r="H100" s="54" t="s">
        <v>256</v>
      </c>
      <c r="I100" s="68">
        <f>'Доходы прил 1'!H71</f>
        <v>11801</v>
      </c>
    </row>
    <row r="101" spans="1:9" ht="38.25" customHeight="1">
      <c r="A101" s="53" t="s">
        <v>439</v>
      </c>
      <c r="B101" s="54" t="s">
        <v>283</v>
      </c>
      <c r="C101" s="54" t="s">
        <v>393</v>
      </c>
      <c r="D101" s="54" t="s">
        <v>144</v>
      </c>
      <c r="E101" s="54" t="s">
        <v>142</v>
      </c>
      <c r="F101" s="54" t="s">
        <v>144</v>
      </c>
      <c r="G101" s="54" t="s">
        <v>284</v>
      </c>
      <c r="H101" s="54" t="s">
        <v>261</v>
      </c>
      <c r="I101" s="68">
        <f>I102</f>
        <v>-0.13</v>
      </c>
    </row>
    <row r="102" spans="1:9" ht="27" customHeight="1">
      <c r="A102" s="53" t="s">
        <v>440</v>
      </c>
      <c r="B102" s="54" t="s">
        <v>283</v>
      </c>
      <c r="C102" s="54" t="s">
        <v>393</v>
      </c>
      <c r="D102" s="54" t="s">
        <v>166</v>
      </c>
      <c r="E102" s="54" t="s">
        <v>142</v>
      </c>
      <c r="F102" s="54" t="s">
        <v>165</v>
      </c>
      <c r="G102" s="54" t="s">
        <v>284</v>
      </c>
      <c r="H102" s="54" t="s">
        <v>261</v>
      </c>
      <c r="I102" s="68">
        <f>I103</f>
        <v>-0.13</v>
      </c>
    </row>
    <row r="103" spans="1:9" ht="26.25" customHeight="1">
      <c r="A103" s="53" t="s">
        <v>440</v>
      </c>
      <c r="B103" s="54" t="s">
        <v>283</v>
      </c>
      <c r="C103" s="54" t="s">
        <v>393</v>
      </c>
      <c r="D103" s="54" t="s">
        <v>166</v>
      </c>
      <c r="E103" s="54" t="s">
        <v>142</v>
      </c>
      <c r="F103" s="54" t="s">
        <v>165</v>
      </c>
      <c r="G103" s="54" t="s">
        <v>471</v>
      </c>
      <c r="H103" s="54" t="s">
        <v>261</v>
      </c>
      <c r="I103" s="68">
        <f>'Доходы прил 1'!H72</f>
        <v>-0.13</v>
      </c>
    </row>
    <row r="104" spans="1:9" s="67" customFormat="1" ht="17.25" customHeight="1">
      <c r="A104" s="64" t="s">
        <v>203</v>
      </c>
      <c r="B104" s="65" t="s">
        <v>151</v>
      </c>
      <c r="C104" s="65" t="s">
        <v>144</v>
      </c>
      <c r="D104" s="65" t="s">
        <v>144</v>
      </c>
      <c r="E104" s="65" t="s">
        <v>142</v>
      </c>
      <c r="F104" s="65" t="s">
        <v>144</v>
      </c>
      <c r="G104" s="65" t="s">
        <v>284</v>
      </c>
      <c r="H104" s="65" t="s">
        <v>284</v>
      </c>
      <c r="I104" s="66">
        <f>I105+I125</f>
        <v>33776208.09</v>
      </c>
    </row>
    <row r="105" spans="1:9" ht="35.25" customHeight="1">
      <c r="A105" s="53" t="s">
        <v>303</v>
      </c>
      <c r="B105" s="54" t="s">
        <v>151</v>
      </c>
      <c r="C105" s="54" t="s">
        <v>143</v>
      </c>
      <c r="D105" s="54" t="s">
        <v>144</v>
      </c>
      <c r="E105" s="54" t="s">
        <v>142</v>
      </c>
      <c r="F105" s="54" t="s">
        <v>144</v>
      </c>
      <c r="G105" s="54" t="s">
        <v>284</v>
      </c>
      <c r="H105" s="54" t="s">
        <v>261</v>
      </c>
      <c r="I105" s="68">
        <f>I106+I109+I115+I117</f>
        <v>33568334.09</v>
      </c>
    </row>
    <row r="106" spans="1:9" ht="27" customHeight="1">
      <c r="A106" s="53" t="s">
        <v>304</v>
      </c>
      <c r="B106" s="54" t="s">
        <v>151</v>
      </c>
      <c r="C106" s="54" t="s">
        <v>143</v>
      </c>
      <c r="D106" s="54" t="s">
        <v>146</v>
      </c>
      <c r="E106" s="54" t="s">
        <v>142</v>
      </c>
      <c r="F106" s="54" t="s">
        <v>165</v>
      </c>
      <c r="G106" s="54" t="s">
        <v>284</v>
      </c>
      <c r="H106" s="54" t="s">
        <v>261</v>
      </c>
      <c r="I106" s="68">
        <f>SUM(I107:I108)</f>
        <v>12069433</v>
      </c>
    </row>
    <row r="107" spans="1:9" ht="25.5" customHeight="1">
      <c r="A107" s="53" t="s">
        <v>258</v>
      </c>
      <c r="B107" s="54" t="s">
        <v>151</v>
      </c>
      <c r="C107" s="54" t="s">
        <v>143</v>
      </c>
      <c r="D107" s="54" t="s">
        <v>146</v>
      </c>
      <c r="E107" s="54" t="s">
        <v>305</v>
      </c>
      <c r="F107" s="54" t="s">
        <v>165</v>
      </c>
      <c r="G107" s="54" t="s">
        <v>145</v>
      </c>
      <c r="H107" s="54" t="s">
        <v>261</v>
      </c>
      <c r="I107" s="68">
        <f>'Доходы прил 1'!H73+'Доходы прил 1'!H74</f>
        <v>12069433</v>
      </c>
    </row>
    <row r="108" spans="1:9" ht="26.25" customHeight="1" hidden="1">
      <c r="A108" s="53" t="s">
        <v>326</v>
      </c>
      <c r="B108" s="54" t="s">
        <v>151</v>
      </c>
      <c r="C108" s="54" t="s">
        <v>143</v>
      </c>
      <c r="D108" s="54" t="s">
        <v>146</v>
      </c>
      <c r="E108" s="54" t="s">
        <v>306</v>
      </c>
      <c r="F108" s="54" t="s">
        <v>165</v>
      </c>
      <c r="G108" s="54" t="s">
        <v>145</v>
      </c>
      <c r="H108" s="54" t="s">
        <v>261</v>
      </c>
      <c r="I108" s="68">
        <f>'Доходы прил 1'!H75</f>
        <v>0</v>
      </c>
    </row>
    <row r="109" spans="1:9" ht="24.75" customHeight="1" hidden="1">
      <c r="A109" s="53" t="s">
        <v>307</v>
      </c>
      <c r="B109" s="54" t="s">
        <v>151</v>
      </c>
      <c r="C109" s="54" t="s">
        <v>143</v>
      </c>
      <c r="D109" s="54" t="s">
        <v>143</v>
      </c>
      <c r="E109" s="54" t="s">
        <v>142</v>
      </c>
      <c r="F109" s="54" t="s">
        <v>165</v>
      </c>
      <c r="G109" s="54" t="s">
        <v>284</v>
      </c>
      <c r="H109" s="54" t="s">
        <v>261</v>
      </c>
      <c r="I109" s="68">
        <f>I110</f>
        <v>0</v>
      </c>
    </row>
    <row r="110" spans="1:9" ht="15" customHeight="1" hidden="1">
      <c r="A110" s="53" t="s">
        <v>263</v>
      </c>
      <c r="B110" s="54" t="s">
        <v>151</v>
      </c>
      <c r="C110" s="54" t="s">
        <v>143</v>
      </c>
      <c r="D110" s="54" t="s">
        <v>143</v>
      </c>
      <c r="E110" s="54" t="s">
        <v>308</v>
      </c>
      <c r="F110" s="54" t="s">
        <v>165</v>
      </c>
      <c r="G110" s="54" t="s">
        <v>145</v>
      </c>
      <c r="H110" s="54" t="s">
        <v>261</v>
      </c>
      <c r="I110" s="68">
        <f>'Доходы прил 1'!H76</f>
        <v>0</v>
      </c>
    </row>
    <row r="111" spans="1:9" ht="28.5" customHeight="1" hidden="1">
      <c r="A111" s="53" t="s">
        <v>310</v>
      </c>
      <c r="B111" s="54" t="s">
        <v>151</v>
      </c>
      <c r="C111" s="54" t="s">
        <v>143</v>
      </c>
      <c r="D111" s="54" t="s">
        <v>143</v>
      </c>
      <c r="E111" s="54" t="s">
        <v>309</v>
      </c>
      <c r="F111" s="54" t="s">
        <v>284</v>
      </c>
      <c r="G111" s="54" t="s">
        <v>284</v>
      </c>
      <c r="H111" s="54" t="s">
        <v>284</v>
      </c>
      <c r="I111" s="68">
        <v>0</v>
      </c>
    </row>
    <row r="112" spans="1:9" ht="12.75" hidden="1">
      <c r="A112" s="53" t="s">
        <v>292</v>
      </c>
      <c r="B112" s="54" t="s">
        <v>151</v>
      </c>
      <c r="C112" s="54" t="s">
        <v>143</v>
      </c>
      <c r="D112" s="54" t="s">
        <v>143</v>
      </c>
      <c r="E112" s="54" t="s">
        <v>309</v>
      </c>
      <c r="F112" s="54" t="s">
        <v>165</v>
      </c>
      <c r="G112" s="54" t="s">
        <v>284</v>
      </c>
      <c r="H112" s="54" t="s">
        <v>284</v>
      </c>
      <c r="I112" s="68">
        <v>0</v>
      </c>
    </row>
    <row r="113" spans="1:9" ht="25.5" customHeight="1" hidden="1">
      <c r="A113" s="53" t="s">
        <v>310</v>
      </c>
      <c r="B113" s="54" t="s">
        <v>151</v>
      </c>
      <c r="C113" s="54" t="s">
        <v>143</v>
      </c>
      <c r="D113" s="54" t="s">
        <v>143</v>
      </c>
      <c r="E113" s="54" t="s">
        <v>309</v>
      </c>
      <c r="F113" s="54" t="s">
        <v>165</v>
      </c>
      <c r="G113" s="54" t="s">
        <v>267</v>
      </c>
      <c r="H113" s="54" t="s">
        <v>284</v>
      </c>
      <c r="I113" s="68">
        <v>0</v>
      </c>
    </row>
    <row r="114" spans="1:9" ht="26.25" customHeight="1" hidden="1">
      <c r="A114" s="53" t="s">
        <v>310</v>
      </c>
      <c r="B114" s="54" t="s">
        <v>151</v>
      </c>
      <c r="C114" s="54" t="s">
        <v>143</v>
      </c>
      <c r="D114" s="54" t="s">
        <v>143</v>
      </c>
      <c r="E114" s="54" t="s">
        <v>309</v>
      </c>
      <c r="F114" s="54" t="s">
        <v>165</v>
      </c>
      <c r="G114" s="54" t="s">
        <v>267</v>
      </c>
      <c r="H114" s="54" t="s">
        <v>261</v>
      </c>
      <c r="I114" s="68">
        <v>0</v>
      </c>
    </row>
    <row r="115" spans="1:9" ht="37.5" customHeight="1">
      <c r="A115" s="53" t="s">
        <v>311</v>
      </c>
      <c r="B115" s="54" t="s">
        <v>151</v>
      </c>
      <c r="C115" s="54" t="s">
        <v>143</v>
      </c>
      <c r="D115" s="54" t="s">
        <v>147</v>
      </c>
      <c r="E115" s="54" t="s">
        <v>142</v>
      </c>
      <c r="F115" s="54" t="s">
        <v>165</v>
      </c>
      <c r="G115" s="54" t="s">
        <v>284</v>
      </c>
      <c r="H115" s="54" t="s">
        <v>261</v>
      </c>
      <c r="I115" s="68">
        <f>I116</f>
        <v>271433.82</v>
      </c>
    </row>
    <row r="116" spans="1:9" ht="27" customHeight="1">
      <c r="A116" s="53" t="s">
        <v>204</v>
      </c>
      <c r="B116" s="54" t="s">
        <v>151</v>
      </c>
      <c r="C116" s="54" t="s">
        <v>143</v>
      </c>
      <c r="D116" s="54" t="s">
        <v>147</v>
      </c>
      <c r="E116" s="54" t="s">
        <v>312</v>
      </c>
      <c r="F116" s="54" t="s">
        <v>165</v>
      </c>
      <c r="G116" s="54" t="s">
        <v>145</v>
      </c>
      <c r="H116" s="54" t="s">
        <v>261</v>
      </c>
      <c r="I116" s="68">
        <f>'Доходы прил 1'!H78</f>
        <v>271433.82</v>
      </c>
    </row>
    <row r="117" spans="1:9" ht="25.5" customHeight="1">
      <c r="A117" s="53" t="s">
        <v>307</v>
      </c>
      <c r="B117" s="54" t="s">
        <v>151</v>
      </c>
      <c r="C117" s="54" t="s">
        <v>143</v>
      </c>
      <c r="D117" s="54" t="s">
        <v>296</v>
      </c>
      <c r="E117" s="54" t="s">
        <v>142</v>
      </c>
      <c r="F117" s="54" t="s">
        <v>165</v>
      </c>
      <c r="G117" s="54" t="s">
        <v>284</v>
      </c>
      <c r="H117" s="54" t="s">
        <v>261</v>
      </c>
      <c r="I117" s="68">
        <f>SUM(I118:I119)+SUM(I122:I124)</f>
        <v>21227467.27</v>
      </c>
    </row>
    <row r="118" spans="1:9" ht="45.75" customHeight="1">
      <c r="A118" s="53" t="s">
        <v>484</v>
      </c>
      <c r="B118" s="54" t="s">
        <v>151</v>
      </c>
      <c r="C118" s="54" t="s">
        <v>143</v>
      </c>
      <c r="D118" s="54" t="s">
        <v>296</v>
      </c>
      <c r="E118" s="54" t="s">
        <v>313</v>
      </c>
      <c r="F118" s="54" t="s">
        <v>165</v>
      </c>
      <c r="G118" s="54" t="s">
        <v>473</v>
      </c>
      <c r="H118" s="54" t="s">
        <v>261</v>
      </c>
      <c r="I118" s="68">
        <f>'Доходы прил 1'!H79</f>
        <v>4113232.3</v>
      </c>
    </row>
    <row r="119" spans="1:9" ht="42.75" customHeight="1" thickBot="1">
      <c r="A119" s="53" t="s">
        <v>462</v>
      </c>
      <c r="B119" s="54" t="s">
        <v>151</v>
      </c>
      <c r="C119" s="54" t="s">
        <v>143</v>
      </c>
      <c r="D119" s="54" t="s">
        <v>296</v>
      </c>
      <c r="E119" s="54" t="s">
        <v>301</v>
      </c>
      <c r="F119" s="54" t="s">
        <v>165</v>
      </c>
      <c r="G119" s="54" t="s">
        <v>430</v>
      </c>
      <c r="H119" s="54" t="s">
        <v>261</v>
      </c>
      <c r="I119" s="68">
        <f>'Доходы прил 1'!H80</f>
        <v>3183304.97</v>
      </c>
    </row>
    <row r="120" spans="1:9" ht="60" customHeight="1" thickBot="1">
      <c r="A120" s="61" t="s">
        <v>279</v>
      </c>
      <c r="B120" s="84" t="s">
        <v>280</v>
      </c>
      <c r="C120" s="104"/>
      <c r="D120" s="104"/>
      <c r="E120" s="104"/>
      <c r="F120" s="85"/>
      <c r="G120" s="62" t="s">
        <v>281</v>
      </c>
      <c r="H120" s="62" t="s">
        <v>217</v>
      </c>
      <c r="I120" s="44" t="s">
        <v>218</v>
      </c>
    </row>
    <row r="121" spans="1:9" ht="15.75" customHeight="1" thickBot="1">
      <c r="A121" s="46">
        <v>1</v>
      </c>
      <c r="B121" s="84">
        <v>2</v>
      </c>
      <c r="C121" s="104"/>
      <c r="D121" s="104"/>
      <c r="E121" s="104"/>
      <c r="F121" s="85"/>
      <c r="G121" s="48">
        <v>3</v>
      </c>
      <c r="H121" s="48">
        <v>4</v>
      </c>
      <c r="I121" s="48">
        <v>5</v>
      </c>
    </row>
    <row r="122" spans="1:9" ht="57.75" customHeight="1">
      <c r="A122" s="53" t="s">
        <v>474</v>
      </c>
      <c r="B122" s="54" t="s">
        <v>151</v>
      </c>
      <c r="C122" s="54" t="s">
        <v>143</v>
      </c>
      <c r="D122" s="54" t="s">
        <v>296</v>
      </c>
      <c r="E122" s="54" t="s">
        <v>301</v>
      </c>
      <c r="F122" s="54" t="s">
        <v>165</v>
      </c>
      <c r="G122" s="54" t="s">
        <v>475</v>
      </c>
      <c r="H122" s="54" t="s">
        <v>261</v>
      </c>
      <c r="I122" s="68">
        <f>'Доходы прил 1'!H81</f>
        <v>99000</v>
      </c>
    </row>
    <row r="123" spans="1:9" ht="25.5" customHeight="1">
      <c r="A123" s="53" t="s">
        <v>476</v>
      </c>
      <c r="B123" s="54" t="s">
        <v>151</v>
      </c>
      <c r="C123" s="54" t="s">
        <v>143</v>
      </c>
      <c r="D123" s="54" t="s">
        <v>296</v>
      </c>
      <c r="E123" s="54" t="s">
        <v>309</v>
      </c>
      <c r="F123" s="54" t="s">
        <v>165</v>
      </c>
      <c r="G123" s="54" t="s">
        <v>477</v>
      </c>
      <c r="H123" s="54" t="s">
        <v>261</v>
      </c>
      <c r="I123" s="68">
        <f>'Доходы прил 1'!H83</f>
        <v>13769700</v>
      </c>
    </row>
    <row r="124" spans="1:9" ht="34.5" customHeight="1">
      <c r="A124" s="53" t="s">
        <v>478</v>
      </c>
      <c r="B124" s="54" t="s">
        <v>151</v>
      </c>
      <c r="C124" s="54" t="s">
        <v>143</v>
      </c>
      <c r="D124" s="54" t="s">
        <v>296</v>
      </c>
      <c r="E124" s="54" t="s">
        <v>309</v>
      </c>
      <c r="F124" s="54" t="s">
        <v>165</v>
      </c>
      <c r="G124" s="54" t="s">
        <v>479</v>
      </c>
      <c r="H124" s="54" t="s">
        <v>261</v>
      </c>
      <c r="I124" s="68">
        <f>'Доходы прил 1'!H84</f>
        <v>62230</v>
      </c>
    </row>
    <row r="125" spans="1:9" ht="14.25" customHeight="1">
      <c r="A125" s="53" t="s">
        <v>206</v>
      </c>
      <c r="B125" s="54" t="s">
        <v>151</v>
      </c>
      <c r="C125" s="54" t="s">
        <v>314</v>
      </c>
      <c r="D125" s="54" t="s">
        <v>144</v>
      </c>
      <c r="E125" s="54" t="s">
        <v>142</v>
      </c>
      <c r="F125" s="54" t="s">
        <v>144</v>
      </c>
      <c r="G125" s="54" t="s">
        <v>284</v>
      </c>
      <c r="H125" s="54" t="s">
        <v>256</v>
      </c>
      <c r="I125" s="68">
        <f>I126</f>
        <v>207874</v>
      </c>
    </row>
    <row r="126" spans="1:9" ht="17.25" customHeight="1">
      <c r="A126" s="53" t="s">
        <v>207</v>
      </c>
      <c r="B126" s="54" t="s">
        <v>151</v>
      </c>
      <c r="C126" s="54" t="s">
        <v>314</v>
      </c>
      <c r="D126" s="54" t="s">
        <v>166</v>
      </c>
      <c r="E126" s="54" t="s">
        <v>142</v>
      </c>
      <c r="F126" s="54" t="s">
        <v>165</v>
      </c>
      <c r="G126" s="54" t="s">
        <v>145</v>
      </c>
      <c r="H126" s="54" t="s">
        <v>256</v>
      </c>
      <c r="I126" s="68">
        <f>'Доходы прил 1'!H86</f>
        <v>207874</v>
      </c>
    </row>
    <row r="127" spans="1:9" s="67" customFormat="1" ht="27" customHeight="1" hidden="1">
      <c r="A127" s="64" t="s">
        <v>208</v>
      </c>
      <c r="B127" s="65" t="s">
        <v>152</v>
      </c>
      <c r="C127" s="65" t="s">
        <v>144</v>
      </c>
      <c r="D127" s="65" t="s">
        <v>144</v>
      </c>
      <c r="E127" s="65" t="s">
        <v>142</v>
      </c>
      <c r="F127" s="65" t="s">
        <v>144</v>
      </c>
      <c r="G127" s="65" t="s">
        <v>284</v>
      </c>
      <c r="H127" s="65"/>
      <c r="I127" s="66">
        <f>I128</f>
        <v>0</v>
      </c>
    </row>
    <row r="128" spans="1:9" ht="15" customHeight="1" hidden="1">
      <c r="A128" s="53" t="s">
        <v>209</v>
      </c>
      <c r="B128" s="54" t="s">
        <v>152</v>
      </c>
      <c r="C128" s="54" t="s">
        <v>143</v>
      </c>
      <c r="D128" s="54" t="s">
        <v>144</v>
      </c>
      <c r="E128" s="54" t="s">
        <v>142</v>
      </c>
      <c r="F128" s="54" t="s">
        <v>144</v>
      </c>
      <c r="G128" s="54" t="s">
        <v>284</v>
      </c>
      <c r="H128" s="54" t="s">
        <v>276</v>
      </c>
      <c r="I128" s="68">
        <f>I129</f>
        <v>0</v>
      </c>
    </row>
    <row r="129" spans="1:9" ht="15.75" customHeight="1" hidden="1">
      <c r="A129" s="53" t="s">
        <v>210</v>
      </c>
      <c r="B129" s="54" t="s">
        <v>152</v>
      </c>
      <c r="C129" s="54" t="s">
        <v>143</v>
      </c>
      <c r="D129" s="54" t="s">
        <v>146</v>
      </c>
      <c r="E129" s="54" t="s">
        <v>142</v>
      </c>
      <c r="F129" s="54" t="s">
        <v>165</v>
      </c>
      <c r="G129" s="54" t="s">
        <v>284</v>
      </c>
      <c r="H129" s="54" t="s">
        <v>276</v>
      </c>
      <c r="I129" s="68">
        <f>I130</f>
        <v>0</v>
      </c>
    </row>
    <row r="130" spans="1:9" ht="25.5" customHeight="1" hidden="1">
      <c r="A130" s="53" t="s">
        <v>211</v>
      </c>
      <c r="B130" s="54" t="s">
        <v>152</v>
      </c>
      <c r="C130" s="54" t="s">
        <v>143</v>
      </c>
      <c r="D130" s="54" t="s">
        <v>146</v>
      </c>
      <c r="E130" s="54" t="s">
        <v>290</v>
      </c>
      <c r="F130" s="54" t="s">
        <v>165</v>
      </c>
      <c r="G130" s="54" t="s">
        <v>145</v>
      </c>
      <c r="H130" s="54" t="s">
        <v>276</v>
      </c>
      <c r="I130" s="68"/>
    </row>
  </sheetData>
  <sheetProtection/>
  <mergeCells count="11">
    <mergeCell ref="B120:F120"/>
    <mergeCell ref="B121:F121"/>
    <mergeCell ref="B83:F83"/>
    <mergeCell ref="A2:I2"/>
    <mergeCell ref="B5:F5"/>
    <mergeCell ref="G1:I1"/>
    <mergeCell ref="A3:H3"/>
    <mergeCell ref="B4:F4"/>
    <mergeCell ref="B82:F82"/>
    <mergeCell ref="B35:F35"/>
    <mergeCell ref="B36:F36"/>
  </mergeCells>
  <printOptions/>
  <pageMargins left="0.75" right="0.75" top="0.27" bottom="0.47" header="0.18" footer="0.33"/>
  <pageSetup horizontalDpi="600" verticalDpi="600" orientation="portrait" paperSize="9" scale="81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243"/>
  <sheetViews>
    <sheetView zoomScalePageLayoutView="0" workbookViewId="0" topLeftCell="A37">
      <selection activeCell="J52" sqref="J52"/>
    </sheetView>
  </sheetViews>
  <sheetFormatPr defaultColWidth="9.00390625" defaultRowHeight="12.75"/>
  <cols>
    <col min="1" max="1" width="4.00390625" style="0" customWidth="1"/>
    <col min="2" max="2" width="3.875" style="4" customWidth="1"/>
    <col min="3" max="3" width="5.00390625" style="4" customWidth="1"/>
    <col min="4" max="4" width="8.625" style="4" customWidth="1"/>
    <col min="5" max="5" width="4.75390625" style="4" customWidth="1"/>
    <col min="6" max="6" width="59.625" style="0" customWidth="1"/>
    <col min="7" max="7" width="16.00390625" style="0" customWidth="1"/>
    <col min="8" max="8" width="15.375" style="0" customWidth="1"/>
    <col min="9" max="9" width="16.00390625" style="0" customWidth="1"/>
  </cols>
  <sheetData>
    <row r="1" spans="1:9" ht="50.25" customHeight="1">
      <c r="A1" s="1"/>
      <c r="B1" s="10"/>
      <c r="C1" s="10"/>
      <c r="D1" s="10"/>
      <c r="E1" s="10"/>
      <c r="F1" s="1"/>
      <c r="G1" s="1"/>
      <c r="H1" s="108" t="s">
        <v>485</v>
      </c>
      <c r="I1" s="108"/>
    </row>
    <row r="2" spans="1:9" ht="12.75" customHeight="1">
      <c r="A2" s="109" t="s">
        <v>486</v>
      </c>
      <c r="B2" s="109"/>
      <c r="C2" s="109"/>
      <c r="D2" s="109"/>
      <c r="E2" s="109"/>
      <c r="F2" s="109"/>
      <c r="G2" s="109"/>
      <c r="H2" s="109"/>
      <c r="I2" s="109"/>
    </row>
    <row r="3" spans="1:9" ht="14.25" customHeight="1">
      <c r="A3" s="109" t="s">
        <v>38</v>
      </c>
      <c r="B3" s="109"/>
      <c r="C3" s="109"/>
      <c r="D3" s="109"/>
      <c r="E3" s="109"/>
      <c r="F3" s="109"/>
      <c r="G3" s="109"/>
      <c r="H3" s="109"/>
      <c r="I3" s="109"/>
    </row>
    <row r="4" spans="1:9" ht="13.5" customHeight="1" thickBot="1">
      <c r="A4" s="1"/>
      <c r="B4" s="10"/>
      <c r="C4" s="10"/>
      <c r="D4" s="10"/>
      <c r="E4" s="10"/>
      <c r="F4" s="1"/>
      <c r="G4" s="1"/>
      <c r="H4" s="1"/>
      <c r="I4" s="1" t="s">
        <v>327</v>
      </c>
    </row>
    <row r="5" spans="1:9" s="6" customFormat="1" ht="24.75" customHeight="1" thickBot="1">
      <c r="A5" s="105" t="s">
        <v>384</v>
      </c>
      <c r="B5" s="106" t="s">
        <v>42</v>
      </c>
      <c r="C5" s="106" t="s">
        <v>39</v>
      </c>
      <c r="D5" s="106" t="s">
        <v>40</v>
      </c>
      <c r="E5" s="106" t="s">
        <v>41</v>
      </c>
      <c r="F5" s="105" t="s">
        <v>328</v>
      </c>
      <c r="G5" s="107" t="s">
        <v>518</v>
      </c>
      <c r="H5" s="107" t="s">
        <v>139</v>
      </c>
      <c r="I5" s="107" t="s">
        <v>218</v>
      </c>
    </row>
    <row r="6" spans="1:9" s="6" customFormat="1" ht="24.75" customHeight="1" thickBot="1">
      <c r="A6" s="105"/>
      <c r="B6" s="106"/>
      <c r="C6" s="106"/>
      <c r="D6" s="106"/>
      <c r="E6" s="106"/>
      <c r="F6" s="105"/>
      <c r="G6" s="107"/>
      <c r="H6" s="107"/>
      <c r="I6" s="107"/>
    </row>
    <row r="7" spans="1:9" s="9" customFormat="1" ht="63" customHeight="1" thickBot="1">
      <c r="A7" s="105"/>
      <c r="B7" s="106"/>
      <c r="C7" s="106"/>
      <c r="D7" s="106"/>
      <c r="E7" s="106"/>
      <c r="F7" s="105"/>
      <c r="G7" s="107"/>
      <c r="H7" s="107"/>
      <c r="I7" s="107"/>
    </row>
    <row r="8" spans="1:9" s="3" customFormat="1" ht="13.5" thickBot="1">
      <c r="A8" s="25">
        <v>1</v>
      </c>
      <c r="B8" s="41" t="s">
        <v>151</v>
      </c>
      <c r="C8" s="41" t="s">
        <v>152</v>
      </c>
      <c r="D8" s="41" t="s">
        <v>153</v>
      </c>
      <c r="E8" s="41" t="s">
        <v>181</v>
      </c>
      <c r="F8" s="25">
        <v>6</v>
      </c>
      <c r="G8" s="25">
        <v>7</v>
      </c>
      <c r="H8" s="25">
        <v>8</v>
      </c>
      <c r="I8" s="25">
        <v>9</v>
      </c>
    </row>
    <row r="9" spans="1:10" s="22" customFormat="1" ht="12.75">
      <c r="A9" s="69"/>
      <c r="B9" s="19" t="s">
        <v>330</v>
      </c>
      <c r="C9" s="19"/>
      <c r="D9" s="19"/>
      <c r="E9" s="19"/>
      <c r="F9" s="20" t="s">
        <v>150</v>
      </c>
      <c r="G9" s="21">
        <f>G10+G13+G18+G21+G28+G31</f>
        <v>6705244.35</v>
      </c>
      <c r="H9" s="21">
        <f>H10+H13+H18+H21+H28+H31</f>
        <v>6691617.9799999995</v>
      </c>
      <c r="I9" s="21">
        <f>I10+I13+I18+I21+I28+I31</f>
        <v>6691617.9799999995</v>
      </c>
      <c r="J9" s="73"/>
    </row>
    <row r="10" spans="1:10" ht="41.25" customHeight="1">
      <c r="A10" s="70"/>
      <c r="B10" s="16" t="s">
        <v>43</v>
      </c>
      <c r="C10" s="16" t="s">
        <v>147</v>
      </c>
      <c r="D10" s="16"/>
      <c r="E10" s="16"/>
      <c r="F10" s="13" t="s">
        <v>177</v>
      </c>
      <c r="G10" s="14">
        <v>421967.5</v>
      </c>
      <c r="H10" s="14">
        <v>421967.5</v>
      </c>
      <c r="I10" s="14">
        <v>421967.5</v>
      </c>
      <c r="J10" s="2"/>
    </row>
    <row r="11" spans="1:10" ht="25.5">
      <c r="A11" s="70"/>
      <c r="B11" s="16" t="s">
        <v>330</v>
      </c>
      <c r="C11" s="16" t="s">
        <v>147</v>
      </c>
      <c r="D11" s="16" t="s">
        <v>44</v>
      </c>
      <c r="E11" s="16"/>
      <c r="F11" s="71" t="s">
        <v>178</v>
      </c>
      <c r="G11" s="14">
        <v>421967.5</v>
      </c>
      <c r="H11" s="14">
        <v>421967.5</v>
      </c>
      <c r="I11" s="14">
        <v>421967.5</v>
      </c>
      <c r="J11" s="2"/>
    </row>
    <row r="12" spans="1:10" ht="14.25" customHeight="1">
      <c r="A12" s="70" t="s">
        <v>283</v>
      </c>
      <c r="B12" s="16" t="s">
        <v>46</v>
      </c>
      <c r="C12" s="16" t="s">
        <v>147</v>
      </c>
      <c r="D12" s="16" t="s">
        <v>44</v>
      </c>
      <c r="E12" s="16" t="s">
        <v>45</v>
      </c>
      <c r="F12" s="72" t="s">
        <v>167</v>
      </c>
      <c r="G12" s="14">
        <v>421967.5</v>
      </c>
      <c r="H12" s="14">
        <v>421967.5</v>
      </c>
      <c r="I12" s="14">
        <v>421967.5</v>
      </c>
      <c r="J12" s="2"/>
    </row>
    <row r="13" spans="1:10" ht="38.25">
      <c r="A13" s="70"/>
      <c r="B13" s="16" t="s">
        <v>47</v>
      </c>
      <c r="C13" s="16" t="s">
        <v>296</v>
      </c>
      <c r="D13" s="16"/>
      <c r="E13" s="16"/>
      <c r="F13" s="13" t="s">
        <v>331</v>
      </c>
      <c r="G13" s="14">
        <f>G14+G16</f>
        <v>493238.1</v>
      </c>
      <c r="H13" s="14">
        <f>H14+H16</f>
        <v>479748.1</v>
      </c>
      <c r="I13" s="14">
        <f>I14+I16</f>
        <v>479748.1</v>
      </c>
      <c r="J13" s="2"/>
    </row>
    <row r="14" spans="1:10" ht="25.5">
      <c r="A14" s="70"/>
      <c r="B14" s="16" t="s">
        <v>43</v>
      </c>
      <c r="C14" s="16" t="s">
        <v>296</v>
      </c>
      <c r="D14" s="16" t="s">
        <v>48</v>
      </c>
      <c r="E14" s="16"/>
      <c r="F14" s="71" t="s">
        <v>332</v>
      </c>
      <c r="G14" s="14">
        <v>417518.1</v>
      </c>
      <c r="H14" s="14">
        <v>417518.1</v>
      </c>
      <c r="I14" s="14">
        <v>417518.1</v>
      </c>
      <c r="J14" s="2"/>
    </row>
    <row r="15" spans="1:10" ht="12.75">
      <c r="A15" s="70" t="s">
        <v>151</v>
      </c>
      <c r="B15" s="16" t="s">
        <v>330</v>
      </c>
      <c r="C15" s="16" t="s">
        <v>296</v>
      </c>
      <c r="D15" s="16" t="s">
        <v>48</v>
      </c>
      <c r="E15" s="16" t="s">
        <v>45</v>
      </c>
      <c r="F15" s="72" t="s">
        <v>167</v>
      </c>
      <c r="G15" s="14">
        <v>417518.1</v>
      </c>
      <c r="H15" s="14">
        <v>417518.1</v>
      </c>
      <c r="I15" s="14">
        <v>417518.1</v>
      </c>
      <c r="J15" s="2"/>
    </row>
    <row r="16" spans="1:10" ht="38.25">
      <c r="A16" s="70"/>
      <c r="B16" s="16" t="s">
        <v>43</v>
      </c>
      <c r="C16" s="16" t="s">
        <v>296</v>
      </c>
      <c r="D16" s="16" t="s">
        <v>513</v>
      </c>
      <c r="E16" s="16"/>
      <c r="F16" s="71" t="s">
        <v>514</v>
      </c>
      <c r="G16" s="14">
        <v>75720</v>
      </c>
      <c r="H16" s="14">
        <v>62230</v>
      </c>
      <c r="I16" s="14">
        <v>62230</v>
      </c>
      <c r="J16" s="2"/>
    </row>
    <row r="17" spans="1:10" ht="12.75">
      <c r="A17" s="70" t="s">
        <v>152</v>
      </c>
      <c r="B17" s="16" t="s">
        <v>330</v>
      </c>
      <c r="C17" s="16" t="s">
        <v>296</v>
      </c>
      <c r="D17" s="16" t="s">
        <v>513</v>
      </c>
      <c r="E17" s="16" t="s">
        <v>45</v>
      </c>
      <c r="F17" s="72" t="s">
        <v>167</v>
      </c>
      <c r="G17" s="14">
        <v>75720</v>
      </c>
      <c r="H17" s="14">
        <v>62230</v>
      </c>
      <c r="I17" s="14">
        <v>62230</v>
      </c>
      <c r="J17" s="2"/>
    </row>
    <row r="18" spans="1:10" ht="12.75">
      <c r="A18" s="70"/>
      <c r="B18" s="16" t="s">
        <v>146</v>
      </c>
      <c r="C18" s="16" t="s">
        <v>314</v>
      </c>
      <c r="D18" s="16"/>
      <c r="E18" s="16"/>
      <c r="F18" s="72" t="s">
        <v>441</v>
      </c>
      <c r="G18" s="14">
        <v>200000</v>
      </c>
      <c r="H18" s="14">
        <v>200000</v>
      </c>
      <c r="I18" s="14">
        <v>200000</v>
      </c>
      <c r="J18" s="2"/>
    </row>
    <row r="19" spans="1:10" ht="12.75">
      <c r="A19" s="70"/>
      <c r="B19" s="16" t="s">
        <v>146</v>
      </c>
      <c r="C19" s="16" t="s">
        <v>314</v>
      </c>
      <c r="D19" s="16" t="s">
        <v>442</v>
      </c>
      <c r="E19" s="16"/>
      <c r="F19" s="72" t="s">
        <v>443</v>
      </c>
      <c r="G19" s="14">
        <v>200000</v>
      </c>
      <c r="H19" s="14">
        <v>200000</v>
      </c>
      <c r="I19" s="14">
        <v>200000</v>
      </c>
      <c r="J19" s="2"/>
    </row>
    <row r="20" spans="1:10" ht="15.75" customHeight="1">
      <c r="A20" s="70" t="s">
        <v>153</v>
      </c>
      <c r="B20" s="16" t="s">
        <v>146</v>
      </c>
      <c r="C20" s="16" t="s">
        <v>314</v>
      </c>
      <c r="D20" s="16" t="s">
        <v>442</v>
      </c>
      <c r="E20" s="16" t="s">
        <v>45</v>
      </c>
      <c r="F20" s="72" t="s">
        <v>167</v>
      </c>
      <c r="G20" s="14">
        <v>200000</v>
      </c>
      <c r="H20" s="14">
        <v>200000</v>
      </c>
      <c r="I20" s="14">
        <v>200000</v>
      </c>
      <c r="J20" s="2"/>
    </row>
    <row r="21" spans="1:10" ht="27" customHeight="1" thickBot="1">
      <c r="A21" s="70"/>
      <c r="B21" s="16" t="s">
        <v>51</v>
      </c>
      <c r="C21" s="16" t="s">
        <v>298</v>
      </c>
      <c r="D21" s="16"/>
      <c r="E21" s="16"/>
      <c r="F21" s="13" t="s">
        <v>333</v>
      </c>
      <c r="G21" s="14">
        <v>160809.36</v>
      </c>
      <c r="H21" s="14">
        <v>160809.36</v>
      </c>
      <c r="I21" s="14">
        <v>160809.36</v>
      </c>
      <c r="J21" s="2"/>
    </row>
    <row r="22" spans="1:9" s="6" customFormat="1" ht="24.75" customHeight="1" thickBot="1">
      <c r="A22" s="105" t="s">
        <v>384</v>
      </c>
      <c r="B22" s="106" t="s">
        <v>42</v>
      </c>
      <c r="C22" s="106" t="s">
        <v>39</v>
      </c>
      <c r="D22" s="106" t="s">
        <v>40</v>
      </c>
      <c r="E22" s="106" t="s">
        <v>41</v>
      </c>
      <c r="F22" s="105" t="s">
        <v>328</v>
      </c>
      <c r="G22" s="107" t="s">
        <v>518</v>
      </c>
      <c r="H22" s="107" t="s">
        <v>139</v>
      </c>
      <c r="I22" s="107" t="s">
        <v>218</v>
      </c>
    </row>
    <row r="23" spans="1:9" s="6" customFormat="1" ht="24.75" customHeight="1" thickBot="1">
      <c r="A23" s="105"/>
      <c r="B23" s="106"/>
      <c r="C23" s="106"/>
      <c r="D23" s="106"/>
      <c r="E23" s="106"/>
      <c r="F23" s="105"/>
      <c r="G23" s="107"/>
      <c r="H23" s="107"/>
      <c r="I23" s="107"/>
    </row>
    <row r="24" spans="1:9" s="9" customFormat="1" ht="21.75" customHeight="1" thickBot="1">
      <c r="A24" s="105"/>
      <c r="B24" s="106"/>
      <c r="C24" s="106"/>
      <c r="D24" s="106"/>
      <c r="E24" s="106"/>
      <c r="F24" s="105"/>
      <c r="G24" s="107"/>
      <c r="H24" s="107"/>
      <c r="I24" s="107"/>
    </row>
    <row r="25" spans="1:9" s="3" customFormat="1" ht="13.5" thickBot="1">
      <c r="A25" s="25">
        <v>1</v>
      </c>
      <c r="B25" s="41" t="s">
        <v>151</v>
      </c>
      <c r="C25" s="41" t="s">
        <v>152</v>
      </c>
      <c r="D25" s="41" t="s">
        <v>153</v>
      </c>
      <c r="E25" s="41" t="s">
        <v>181</v>
      </c>
      <c r="F25" s="25">
        <v>6</v>
      </c>
      <c r="G25" s="25">
        <v>7</v>
      </c>
      <c r="H25" s="25">
        <v>8</v>
      </c>
      <c r="I25" s="25">
        <v>9</v>
      </c>
    </row>
    <row r="26" spans="1:10" ht="12.75">
      <c r="A26" s="70"/>
      <c r="B26" s="16" t="s">
        <v>50</v>
      </c>
      <c r="C26" s="16" t="s">
        <v>298</v>
      </c>
      <c r="D26" s="16" t="s">
        <v>49</v>
      </c>
      <c r="E26" s="16"/>
      <c r="F26" s="71" t="s">
        <v>334</v>
      </c>
      <c r="G26" s="14">
        <v>160809.36</v>
      </c>
      <c r="H26" s="14">
        <v>160809.36</v>
      </c>
      <c r="I26" s="14">
        <v>160809.36</v>
      </c>
      <c r="J26" s="2"/>
    </row>
    <row r="27" spans="1:10" ht="12.75">
      <c r="A27" s="70" t="s">
        <v>181</v>
      </c>
      <c r="B27" s="16" t="s">
        <v>50</v>
      </c>
      <c r="C27" s="16" t="s">
        <v>298</v>
      </c>
      <c r="D27" s="16" t="s">
        <v>49</v>
      </c>
      <c r="E27" s="16" t="s">
        <v>294</v>
      </c>
      <c r="F27" s="72" t="s">
        <v>159</v>
      </c>
      <c r="G27" s="14">
        <v>160809.36</v>
      </c>
      <c r="H27" s="14">
        <v>160809.36</v>
      </c>
      <c r="I27" s="14">
        <v>160809.36</v>
      </c>
      <c r="J27" s="2"/>
    </row>
    <row r="28" spans="1:10" ht="12.75">
      <c r="A28" s="70"/>
      <c r="B28" s="16" t="s">
        <v>47</v>
      </c>
      <c r="C28" s="16" t="s">
        <v>52</v>
      </c>
      <c r="D28" s="16"/>
      <c r="E28" s="16"/>
      <c r="F28" s="13" t="s">
        <v>163</v>
      </c>
      <c r="G28" s="14">
        <v>120000</v>
      </c>
      <c r="H28" s="14">
        <v>120000</v>
      </c>
      <c r="I28" s="14">
        <v>120000</v>
      </c>
      <c r="J28" s="2"/>
    </row>
    <row r="29" spans="1:10" ht="12.75">
      <c r="A29" s="70"/>
      <c r="B29" s="16" t="s">
        <v>47</v>
      </c>
      <c r="C29" s="16" t="s">
        <v>52</v>
      </c>
      <c r="D29" s="16" t="s">
        <v>53</v>
      </c>
      <c r="E29" s="16"/>
      <c r="F29" s="71" t="s">
        <v>335</v>
      </c>
      <c r="G29" s="14">
        <v>120000</v>
      </c>
      <c r="H29" s="14">
        <v>120000</v>
      </c>
      <c r="I29" s="14">
        <v>120000</v>
      </c>
      <c r="J29" s="2"/>
    </row>
    <row r="30" spans="1:10" ht="12.75">
      <c r="A30" s="70" t="s">
        <v>386</v>
      </c>
      <c r="B30" s="16" t="s">
        <v>54</v>
      </c>
      <c r="C30" s="16" t="s">
        <v>52</v>
      </c>
      <c r="D30" s="16" t="s">
        <v>53</v>
      </c>
      <c r="E30" s="16" t="s">
        <v>294</v>
      </c>
      <c r="F30" s="72" t="s">
        <v>159</v>
      </c>
      <c r="G30" s="14">
        <v>120000</v>
      </c>
      <c r="H30" s="14">
        <v>120000</v>
      </c>
      <c r="I30" s="14">
        <v>120000</v>
      </c>
      <c r="J30" s="2"/>
    </row>
    <row r="31" spans="1:10" ht="12.75">
      <c r="A31" s="70"/>
      <c r="B31" s="16" t="s">
        <v>56</v>
      </c>
      <c r="C31" s="16" t="s">
        <v>300</v>
      </c>
      <c r="D31" s="16"/>
      <c r="E31" s="16"/>
      <c r="F31" s="13" t="s">
        <v>158</v>
      </c>
      <c r="G31" s="14">
        <f>G32+G34+G40+G38+G36</f>
        <v>5309229.39</v>
      </c>
      <c r="H31" s="14">
        <f>H32+H34+H40+H38+H36</f>
        <v>5309093.02</v>
      </c>
      <c r="I31" s="14">
        <f>I32+I34+I40+I38+I36</f>
        <v>5309093.02</v>
      </c>
      <c r="J31" s="2"/>
    </row>
    <row r="32" spans="1:10" ht="12.75">
      <c r="A32" s="70"/>
      <c r="B32" s="16" t="s">
        <v>47</v>
      </c>
      <c r="C32" s="16" t="s">
        <v>300</v>
      </c>
      <c r="D32" s="16" t="s">
        <v>55</v>
      </c>
      <c r="E32" s="16"/>
      <c r="F32" s="71" t="s">
        <v>157</v>
      </c>
      <c r="G32" s="14">
        <v>4376506.16</v>
      </c>
      <c r="H32" s="14">
        <v>4376506.16</v>
      </c>
      <c r="I32" s="14">
        <v>4376506.16</v>
      </c>
      <c r="J32" s="2"/>
    </row>
    <row r="33" spans="1:10" ht="12.75" customHeight="1">
      <c r="A33" s="70" t="s">
        <v>387</v>
      </c>
      <c r="B33" s="16" t="s">
        <v>330</v>
      </c>
      <c r="C33" s="16" t="s">
        <v>300</v>
      </c>
      <c r="D33" s="16" t="s">
        <v>55</v>
      </c>
      <c r="E33" s="16" t="s">
        <v>45</v>
      </c>
      <c r="F33" s="72" t="s">
        <v>167</v>
      </c>
      <c r="G33" s="14">
        <v>4376506.16</v>
      </c>
      <c r="H33" s="14">
        <v>4376506.16</v>
      </c>
      <c r="I33" s="14">
        <v>4376506.16</v>
      </c>
      <c r="J33" s="2"/>
    </row>
    <row r="34" spans="1:10" ht="12.75">
      <c r="A34" s="70"/>
      <c r="B34" s="16" t="s">
        <v>54</v>
      </c>
      <c r="C34" s="16" t="s">
        <v>300</v>
      </c>
      <c r="D34" s="16" t="s">
        <v>444</v>
      </c>
      <c r="E34" s="16"/>
      <c r="F34" s="71" t="s">
        <v>336</v>
      </c>
      <c r="G34" s="14">
        <v>695572.35</v>
      </c>
      <c r="H34" s="14">
        <v>695572.35</v>
      </c>
      <c r="I34" s="14">
        <v>695572.35</v>
      </c>
      <c r="J34" s="2"/>
    </row>
    <row r="35" spans="1:10" ht="12" customHeight="1">
      <c r="A35" s="70" t="s">
        <v>388</v>
      </c>
      <c r="B35" s="16" t="s">
        <v>330</v>
      </c>
      <c r="C35" s="16" t="s">
        <v>300</v>
      </c>
      <c r="D35" s="16" t="s">
        <v>444</v>
      </c>
      <c r="E35" s="16" t="s">
        <v>45</v>
      </c>
      <c r="F35" s="72" t="s">
        <v>167</v>
      </c>
      <c r="G35" s="14">
        <v>695572.35</v>
      </c>
      <c r="H35" s="14">
        <v>695572.35</v>
      </c>
      <c r="I35" s="14">
        <v>695572.35</v>
      </c>
      <c r="J35" s="2"/>
    </row>
    <row r="36" spans="1:10" ht="36.75" customHeight="1">
      <c r="A36" s="70"/>
      <c r="B36" s="16" t="s">
        <v>54</v>
      </c>
      <c r="C36" s="16" t="s">
        <v>300</v>
      </c>
      <c r="D36" s="16" t="s">
        <v>511</v>
      </c>
      <c r="E36" s="16"/>
      <c r="F36" s="71" t="s">
        <v>512</v>
      </c>
      <c r="G36" s="14">
        <v>99000</v>
      </c>
      <c r="H36" s="14">
        <v>99000</v>
      </c>
      <c r="I36" s="14">
        <v>99000</v>
      </c>
      <c r="J36" s="2"/>
    </row>
    <row r="37" spans="1:10" ht="12" customHeight="1">
      <c r="A37" s="70" t="s">
        <v>389</v>
      </c>
      <c r="B37" s="16" t="s">
        <v>330</v>
      </c>
      <c r="C37" s="16" t="s">
        <v>300</v>
      </c>
      <c r="D37" s="16" t="s">
        <v>511</v>
      </c>
      <c r="E37" s="16" t="s">
        <v>45</v>
      </c>
      <c r="F37" s="72" t="s">
        <v>167</v>
      </c>
      <c r="G37" s="14">
        <v>99000</v>
      </c>
      <c r="H37" s="14">
        <v>99000</v>
      </c>
      <c r="I37" s="14">
        <v>99000</v>
      </c>
      <c r="J37" s="2"/>
    </row>
    <row r="38" spans="1:10" ht="12.75">
      <c r="A38" s="70"/>
      <c r="B38" s="16" t="s">
        <v>54</v>
      </c>
      <c r="C38" s="16" t="s">
        <v>300</v>
      </c>
      <c r="D38" s="16" t="s">
        <v>487</v>
      </c>
      <c r="E38" s="16"/>
      <c r="F38" s="71" t="s">
        <v>336</v>
      </c>
      <c r="G38" s="14">
        <v>107426.66</v>
      </c>
      <c r="H38" s="14">
        <v>107426.66</v>
      </c>
      <c r="I38" s="14">
        <v>107426.66</v>
      </c>
      <c r="J38" s="2"/>
    </row>
    <row r="39" spans="1:10" ht="13.5" customHeight="1">
      <c r="A39" s="70" t="s">
        <v>165</v>
      </c>
      <c r="B39" s="16" t="s">
        <v>330</v>
      </c>
      <c r="C39" s="16" t="s">
        <v>300</v>
      </c>
      <c r="D39" s="16" t="s">
        <v>487</v>
      </c>
      <c r="E39" s="16" t="s">
        <v>45</v>
      </c>
      <c r="F39" s="72" t="s">
        <v>167</v>
      </c>
      <c r="G39" s="14">
        <v>107426.66</v>
      </c>
      <c r="H39" s="14">
        <v>107426.66</v>
      </c>
      <c r="I39" s="14">
        <v>107426.66</v>
      </c>
      <c r="J39" s="2"/>
    </row>
    <row r="40" spans="1:10" ht="38.25" customHeight="1">
      <c r="A40" s="70"/>
      <c r="B40" s="16" t="s">
        <v>51</v>
      </c>
      <c r="C40" s="16" t="s">
        <v>300</v>
      </c>
      <c r="D40" s="16" t="s">
        <v>57</v>
      </c>
      <c r="E40" s="16"/>
      <c r="F40" s="71" t="s">
        <v>337</v>
      </c>
      <c r="G40" s="14">
        <v>30724.22</v>
      </c>
      <c r="H40" s="14">
        <v>30587.85</v>
      </c>
      <c r="I40" s="14">
        <v>30587.85</v>
      </c>
      <c r="J40" s="2"/>
    </row>
    <row r="41" spans="1:10" ht="12.75">
      <c r="A41" s="70" t="s">
        <v>298</v>
      </c>
      <c r="B41" s="16" t="s">
        <v>330</v>
      </c>
      <c r="C41" s="16" t="s">
        <v>300</v>
      </c>
      <c r="D41" s="16" t="s">
        <v>57</v>
      </c>
      <c r="E41" s="16" t="s">
        <v>305</v>
      </c>
      <c r="F41" s="72" t="s">
        <v>173</v>
      </c>
      <c r="G41" s="14">
        <v>30724.22</v>
      </c>
      <c r="H41" s="14">
        <v>30587.85</v>
      </c>
      <c r="I41" s="14">
        <v>30587.85</v>
      </c>
      <c r="J41" s="2"/>
    </row>
    <row r="42" spans="1:10" s="22" customFormat="1" ht="12.75">
      <c r="A42" s="69"/>
      <c r="B42" s="19" t="s">
        <v>338</v>
      </c>
      <c r="C42" s="19"/>
      <c r="D42" s="19"/>
      <c r="E42" s="19"/>
      <c r="F42" s="20" t="s">
        <v>176</v>
      </c>
      <c r="G42" s="21">
        <f>G43</f>
        <v>370343</v>
      </c>
      <c r="H42" s="21">
        <f>H43</f>
        <v>271433.82</v>
      </c>
      <c r="I42" s="21">
        <f>I43</f>
        <v>271433.82</v>
      </c>
      <c r="J42" s="73"/>
    </row>
    <row r="43" spans="1:10" ht="12.75">
      <c r="A43" s="70"/>
      <c r="B43" s="16" t="s">
        <v>58</v>
      </c>
      <c r="C43" s="16" t="s">
        <v>147</v>
      </c>
      <c r="D43" s="16"/>
      <c r="E43" s="16"/>
      <c r="F43" s="13" t="s">
        <v>339</v>
      </c>
      <c r="G43" s="14">
        <v>370343</v>
      </c>
      <c r="H43" s="14">
        <v>271433.82</v>
      </c>
      <c r="I43" s="14">
        <v>271433.82</v>
      </c>
      <c r="J43" s="2"/>
    </row>
    <row r="44" spans="1:10" ht="25.5">
      <c r="A44" s="70"/>
      <c r="B44" s="16" t="s">
        <v>60</v>
      </c>
      <c r="C44" s="16" t="s">
        <v>147</v>
      </c>
      <c r="D44" s="16" t="s">
        <v>59</v>
      </c>
      <c r="E44" s="16"/>
      <c r="F44" s="71" t="s">
        <v>340</v>
      </c>
      <c r="G44" s="14">
        <v>370343</v>
      </c>
      <c r="H44" s="14">
        <v>271433.82</v>
      </c>
      <c r="I44" s="14">
        <v>271433.82</v>
      </c>
      <c r="J44" s="2"/>
    </row>
    <row r="45" spans="1:10" ht="15" customHeight="1">
      <c r="A45" s="70" t="s">
        <v>52</v>
      </c>
      <c r="B45" s="16" t="s">
        <v>61</v>
      </c>
      <c r="C45" s="16" t="s">
        <v>147</v>
      </c>
      <c r="D45" s="16" t="s">
        <v>59</v>
      </c>
      <c r="E45" s="16" t="s">
        <v>45</v>
      </c>
      <c r="F45" s="72" t="s">
        <v>167</v>
      </c>
      <c r="G45" s="14">
        <v>370343</v>
      </c>
      <c r="H45" s="14">
        <v>271433.82</v>
      </c>
      <c r="I45" s="14">
        <v>271433.82</v>
      </c>
      <c r="J45" s="2"/>
    </row>
    <row r="46" spans="1:10" ht="12.75" customHeight="1">
      <c r="A46" s="70"/>
      <c r="B46" s="19" t="s">
        <v>341</v>
      </c>
      <c r="C46" s="16"/>
      <c r="D46" s="16"/>
      <c r="E46" s="16"/>
      <c r="F46" s="20" t="s">
        <v>342</v>
      </c>
      <c r="G46" s="21">
        <f>G47</f>
        <v>316241.57</v>
      </c>
      <c r="H46" s="21">
        <f>H47</f>
        <v>316241.57</v>
      </c>
      <c r="I46" s="21">
        <f>I47</f>
        <v>316241.57</v>
      </c>
      <c r="J46" s="2"/>
    </row>
    <row r="47" spans="1:10" ht="27.75" customHeight="1">
      <c r="A47" s="70"/>
      <c r="B47" s="16" t="s">
        <v>341</v>
      </c>
      <c r="C47" s="16" t="s">
        <v>297</v>
      </c>
      <c r="D47" s="16"/>
      <c r="E47" s="16"/>
      <c r="F47" s="13" t="s">
        <v>180</v>
      </c>
      <c r="G47" s="14">
        <v>316241.57</v>
      </c>
      <c r="H47" s="14">
        <v>316241.57</v>
      </c>
      <c r="I47" s="14">
        <v>316241.57</v>
      </c>
      <c r="J47" s="2"/>
    </row>
    <row r="48" spans="1:10" ht="38.25">
      <c r="A48" s="70"/>
      <c r="B48" s="16" t="s">
        <v>341</v>
      </c>
      <c r="C48" s="16" t="s">
        <v>297</v>
      </c>
      <c r="D48" s="16" t="s">
        <v>488</v>
      </c>
      <c r="E48" s="16"/>
      <c r="F48" s="71" t="s">
        <v>180</v>
      </c>
      <c r="G48" s="14">
        <v>316241.57</v>
      </c>
      <c r="H48" s="14">
        <v>316241.57</v>
      </c>
      <c r="I48" s="14">
        <v>316241.57</v>
      </c>
      <c r="J48" s="2"/>
    </row>
    <row r="49" spans="1:10" ht="13.5" customHeight="1">
      <c r="A49" s="70" t="s">
        <v>385</v>
      </c>
      <c r="B49" s="16" t="s">
        <v>63</v>
      </c>
      <c r="C49" s="16" t="s">
        <v>297</v>
      </c>
      <c r="D49" s="16" t="s">
        <v>488</v>
      </c>
      <c r="E49" s="16" t="s">
        <v>45</v>
      </c>
      <c r="F49" s="72" t="s">
        <v>167</v>
      </c>
      <c r="G49" s="14">
        <v>316241.57</v>
      </c>
      <c r="H49" s="14">
        <v>316241.57</v>
      </c>
      <c r="I49" s="14">
        <v>316241.57</v>
      </c>
      <c r="J49" s="2"/>
    </row>
    <row r="50" spans="1:10" ht="12.75" hidden="1">
      <c r="A50" s="70"/>
      <c r="B50" s="16" t="s">
        <v>341</v>
      </c>
      <c r="C50" s="16" t="s">
        <v>297</v>
      </c>
      <c r="D50" s="16" t="s">
        <v>62</v>
      </c>
      <c r="E50" s="16"/>
      <c r="F50" s="71" t="s">
        <v>343</v>
      </c>
      <c r="G50" s="14">
        <v>0</v>
      </c>
      <c r="H50" s="14">
        <v>0</v>
      </c>
      <c r="I50" s="14">
        <v>0</v>
      </c>
      <c r="J50" s="2"/>
    </row>
    <row r="51" spans="1:10" ht="12.75" hidden="1">
      <c r="A51" s="70"/>
      <c r="B51" s="16" t="s">
        <v>64</v>
      </c>
      <c r="C51" s="16" t="s">
        <v>297</v>
      </c>
      <c r="D51" s="16" t="s">
        <v>62</v>
      </c>
      <c r="E51" s="16" t="s">
        <v>45</v>
      </c>
      <c r="F51" s="72" t="s">
        <v>167</v>
      </c>
      <c r="G51" s="14">
        <v>0</v>
      </c>
      <c r="H51" s="14">
        <v>0</v>
      </c>
      <c r="I51" s="14">
        <v>0</v>
      </c>
      <c r="J51" s="2"/>
    </row>
    <row r="52" spans="1:10" s="22" customFormat="1" ht="12.75">
      <c r="A52" s="69"/>
      <c r="B52" s="19" t="s">
        <v>344</v>
      </c>
      <c r="C52" s="19"/>
      <c r="D52" s="19"/>
      <c r="E52" s="19"/>
      <c r="F52" s="20" t="s">
        <v>345</v>
      </c>
      <c r="G52" s="21">
        <f>G53</f>
        <v>46800</v>
      </c>
      <c r="H52" s="21">
        <f>H53</f>
        <v>46800</v>
      </c>
      <c r="I52" s="21">
        <f>I53</f>
        <v>46800</v>
      </c>
      <c r="J52" s="73"/>
    </row>
    <row r="53" spans="1:10" ht="12.75">
      <c r="A53" s="70"/>
      <c r="B53" s="16" t="s">
        <v>65</v>
      </c>
      <c r="C53" s="16" t="s">
        <v>52</v>
      </c>
      <c r="D53" s="16"/>
      <c r="E53" s="16"/>
      <c r="F53" s="13" t="s">
        <v>182</v>
      </c>
      <c r="G53" s="14">
        <f>G56+G54</f>
        <v>46800</v>
      </c>
      <c r="H53" s="14">
        <f>H56+H54</f>
        <v>46800</v>
      </c>
      <c r="I53" s="14">
        <f>I56+I54</f>
        <v>46800</v>
      </c>
      <c r="J53" s="2"/>
    </row>
    <row r="54" spans="1:10" ht="25.5" hidden="1">
      <c r="A54" s="70"/>
      <c r="B54" s="16" t="s">
        <v>68</v>
      </c>
      <c r="C54" s="16" t="s">
        <v>52</v>
      </c>
      <c r="D54" s="16" t="s">
        <v>66</v>
      </c>
      <c r="E54" s="16"/>
      <c r="F54" s="71" t="s">
        <v>183</v>
      </c>
      <c r="G54" s="14"/>
      <c r="H54" s="14"/>
      <c r="I54" s="14"/>
      <c r="J54" s="2"/>
    </row>
    <row r="55" spans="1:10" ht="12.75" hidden="1">
      <c r="A55" s="70" t="s">
        <v>165</v>
      </c>
      <c r="B55" s="16" t="s">
        <v>344</v>
      </c>
      <c r="C55" s="16" t="s">
        <v>52</v>
      </c>
      <c r="D55" s="16" t="s">
        <v>66</v>
      </c>
      <c r="E55" s="16" t="s">
        <v>45</v>
      </c>
      <c r="F55" s="72" t="s">
        <v>167</v>
      </c>
      <c r="G55" s="14"/>
      <c r="H55" s="14"/>
      <c r="I55" s="14"/>
      <c r="J55" s="2"/>
    </row>
    <row r="56" spans="1:10" ht="15" customHeight="1">
      <c r="A56" s="70"/>
      <c r="B56" s="16" t="s">
        <v>65</v>
      </c>
      <c r="C56" s="16" t="s">
        <v>52</v>
      </c>
      <c r="D56" s="16" t="s">
        <v>67</v>
      </c>
      <c r="E56" s="16"/>
      <c r="F56" s="71" t="s">
        <v>346</v>
      </c>
      <c r="G56" s="14">
        <v>46800</v>
      </c>
      <c r="H56" s="14">
        <v>46800</v>
      </c>
      <c r="I56" s="14">
        <v>46800</v>
      </c>
      <c r="J56" s="2"/>
    </row>
    <row r="57" spans="1:10" ht="15.75" customHeight="1">
      <c r="A57" s="70" t="s">
        <v>300</v>
      </c>
      <c r="B57" s="16" t="s">
        <v>344</v>
      </c>
      <c r="C57" s="16" t="s">
        <v>52</v>
      </c>
      <c r="D57" s="16" t="s">
        <v>67</v>
      </c>
      <c r="E57" s="16" t="s">
        <v>45</v>
      </c>
      <c r="F57" s="72" t="s">
        <v>167</v>
      </c>
      <c r="G57" s="14">
        <v>46800</v>
      </c>
      <c r="H57" s="14">
        <v>46800</v>
      </c>
      <c r="I57" s="14">
        <v>46800</v>
      </c>
      <c r="J57" s="2"/>
    </row>
    <row r="58" spans="1:10" s="22" customFormat="1" ht="12.75">
      <c r="A58" s="18"/>
      <c r="B58" s="19" t="s">
        <v>347</v>
      </c>
      <c r="C58" s="19"/>
      <c r="D58" s="19"/>
      <c r="E58" s="19"/>
      <c r="F58" s="20" t="s">
        <v>154</v>
      </c>
      <c r="G58" s="21">
        <f>G59+G77+G93</f>
        <v>21473327.28</v>
      </c>
      <c r="H58" s="21">
        <f>H59+H77+H93</f>
        <v>21473327.28</v>
      </c>
      <c r="I58" s="21">
        <f>I59+I77+I93</f>
        <v>21473327.28</v>
      </c>
      <c r="J58" s="73"/>
    </row>
    <row r="59" spans="1:10" ht="14.25" thickBot="1">
      <c r="A59" s="15"/>
      <c r="B59" s="16" t="s">
        <v>69</v>
      </c>
      <c r="C59" s="16" t="s">
        <v>146</v>
      </c>
      <c r="D59" s="16"/>
      <c r="E59" s="16"/>
      <c r="F59" s="76" t="s">
        <v>155</v>
      </c>
      <c r="G59" s="14">
        <f>G62+G68+G70+G73</f>
        <v>509408.98</v>
      </c>
      <c r="H59" s="14">
        <f>H62+H68+H70+H73</f>
        <v>509408.98</v>
      </c>
      <c r="I59" s="14">
        <f>I62+I68+I70+I73</f>
        <v>509408.98</v>
      </c>
      <c r="J59" s="2"/>
    </row>
    <row r="60" spans="1:10" ht="25.5" hidden="1">
      <c r="A60" s="15"/>
      <c r="B60" s="16" t="s">
        <v>72</v>
      </c>
      <c r="C60" s="16" t="s">
        <v>146</v>
      </c>
      <c r="D60" s="16" t="s">
        <v>70</v>
      </c>
      <c r="E60" s="16"/>
      <c r="F60" s="71" t="s">
        <v>348</v>
      </c>
      <c r="G60" s="14">
        <v>0</v>
      </c>
      <c r="H60" s="14">
        <v>0</v>
      </c>
      <c r="I60" s="14">
        <v>0</v>
      </c>
      <c r="J60" s="2"/>
    </row>
    <row r="61" spans="1:10" ht="12.75" hidden="1">
      <c r="A61" s="15"/>
      <c r="B61" s="16" t="s">
        <v>72</v>
      </c>
      <c r="C61" s="16" t="s">
        <v>146</v>
      </c>
      <c r="D61" s="16" t="s">
        <v>70</v>
      </c>
      <c r="E61" s="16" t="s">
        <v>71</v>
      </c>
      <c r="F61" s="72" t="s">
        <v>168</v>
      </c>
      <c r="G61" s="14">
        <v>0</v>
      </c>
      <c r="H61" s="14">
        <v>0</v>
      </c>
      <c r="I61" s="14">
        <v>0</v>
      </c>
      <c r="J61" s="2"/>
    </row>
    <row r="62" spans="1:10" ht="38.25" hidden="1">
      <c r="A62" s="15"/>
      <c r="B62" s="16" t="s">
        <v>74</v>
      </c>
      <c r="C62" s="16" t="s">
        <v>146</v>
      </c>
      <c r="D62" s="16" t="s">
        <v>73</v>
      </c>
      <c r="E62" s="16"/>
      <c r="F62" s="71" t="s">
        <v>349</v>
      </c>
      <c r="G62" s="14"/>
      <c r="H62" s="14"/>
      <c r="I62" s="14"/>
      <c r="J62" s="2"/>
    </row>
    <row r="63" spans="1:10" ht="13.5" hidden="1" thickBot="1">
      <c r="A63" s="15" t="s">
        <v>52</v>
      </c>
      <c r="B63" s="16" t="s">
        <v>69</v>
      </c>
      <c r="C63" s="16" t="s">
        <v>146</v>
      </c>
      <c r="D63" s="16" t="s">
        <v>73</v>
      </c>
      <c r="E63" s="16" t="s">
        <v>71</v>
      </c>
      <c r="F63" s="72" t="s">
        <v>168</v>
      </c>
      <c r="G63" s="14"/>
      <c r="H63" s="14"/>
      <c r="I63" s="14"/>
      <c r="J63" s="2"/>
    </row>
    <row r="64" spans="1:9" s="6" customFormat="1" ht="24.75" customHeight="1" thickBot="1">
      <c r="A64" s="105" t="s">
        <v>384</v>
      </c>
      <c r="B64" s="106" t="s">
        <v>42</v>
      </c>
      <c r="C64" s="106" t="s">
        <v>39</v>
      </c>
      <c r="D64" s="106" t="s">
        <v>40</v>
      </c>
      <c r="E64" s="106" t="s">
        <v>41</v>
      </c>
      <c r="F64" s="105" t="s">
        <v>328</v>
      </c>
      <c r="G64" s="105" t="s">
        <v>518</v>
      </c>
      <c r="H64" s="105" t="s">
        <v>139</v>
      </c>
      <c r="I64" s="105" t="s">
        <v>218</v>
      </c>
    </row>
    <row r="65" spans="1:9" s="6" customFormat="1" ht="24.75" customHeight="1" thickBot="1">
      <c r="A65" s="105"/>
      <c r="B65" s="106"/>
      <c r="C65" s="106"/>
      <c r="D65" s="106"/>
      <c r="E65" s="106"/>
      <c r="F65" s="105"/>
      <c r="G65" s="105"/>
      <c r="H65" s="105"/>
      <c r="I65" s="105"/>
    </row>
    <row r="66" spans="1:9" s="9" customFormat="1" ht="63" customHeight="1" thickBot="1">
      <c r="A66" s="105"/>
      <c r="B66" s="106"/>
      <c r="C66" s="106"/>
      <c r="D66" s="106"/>
      <c r="E66" s="106"/>
      <c r="F66" s="105"/>
      <c r="G66" s="105"/>
      <c r="H66" s="105"/>
      <c r="I66" s="105"/>
    </row>
    <row r="67" spans="1:9" s="3" customFormat="1" ht="13.5" thickBot="1">
      <c r="A67" s="25">
        <v>1</v>
      </c>
      <c r="B67" s="41" t="s">
        <v>151</v>
      </c>
      <c r="C67" s="41" t="s">
        <v>152</v>
      </c>
      <c r="D67" s="41" t="s">
        <v>153</v>
      </c>
      <c r="E67" s="41" t="s">
        <v>181</v>
      </c>
      <c r="F67" s="25">
        <v>6</v>
      </c>
      <c r="G67" s="25">
        <v>7</v>
      </c>
      <c r="H67" s="25">
        <v>8</v>
      </c>
      <c r="I67" s="25">
        <v>9</v>
      </c>
    </row>
    <row r="68" spans="1:10" ht="38.25" hidden="1">
      <c r="A68" s="15"/>
      <c r="B68" s="16" t="s">
        <v>69</v>
      </c>
      <c r="C68" s="16" t="s">
        <v>146</v>
      </c>
      <c r="D68" s="16" t="s">
        <v>75</v>
      </c>
      <c r="E68" s="16"/>
      <c r="F68" s="71" t="s">
        <v>0</v>
      </c>
      <c r="G68" s="14"/>
      <c r="H68" s="14"/>
      <c r="I68" s="14"/>
      <c r="J68" s="2"/>
    </row>
    <row r="69" spans="1:10" ht="12.75" hidden="1">
      <c r="A69" s="15" t="s">
        <v>52</v>
      </c>
      <c r="B69" s="16" t="s">
        <v>347</v>
      </c>
      <c r="C69" s="16" t="s">
        <v>146</v>
      </c>
      <c r="D69" s="16" t="s">
        <v>75</v>
      </c>
      <c r="E69" s="16" t="s">
        <v>71</v>
      </c>
      <c r="F69" s="72" t="s">
        <v>168</v>
      </c>
      <c r="G69" s="14"/>
      <c r="H69" s="14"/>
      <c r="I69" s="14"/>
      <c r="J69" s="2"/>
    </row>
    <row r="70" spans="1:10" ht="12.75">
      <c r="A70" s="15"/>
      <c r="B70" s="16" t="s">
        <v>72</v>
      </c>
      <c r="C70" s="16" t="s">
        <v>146</v>
      </c>
      <c r="D70" s="16" t="s">
        <v>76</v>
      </c>
      <c r="E70" s="16"/>
      <c r="F70" s="71" t="s">
        <v>1</v>
      </c>
      <c r="G70" s="14">
        <f>G71+G72</f>
        <v>333458.98</v>
      </c>
      <c r="H70" s="14">
        <f>H71+H72</f>
        <v>333458.98</v>
      </c>
      <c r="I70" s="14">
        <f>I71+I72</f>
        <v>333458.98</v>
      </c>
      <c r="J70" s="2"/>
    </row>
    <row r="71" spans="1:10" ht="12.75" hidden="1">
      <c r="A71" s="15" t="s">
        <v>52</v>
      </c>
      <c r="B71" s="16" t="s">
        <v>77</v>
      </c>
      <c r="C71" s="16" t="s">
        <v>146</v>
      </c>
      <c r="D71" s="16" t="s">
        <v>76</v>
      </c>
      <c r="E71" s="16" t="s">
        <v>71</v>
      </c>
      <c r="F71" s="72" t="s">
        <v>168</v>
      </c>
      <c r="G71" s="14"/>
      <c r="H71" s="14"/>
      <c r="I71" s="14"/>
      <c r="J71" s="2"/>
    </row>
    <row r="72" spans="1:10" ht="12.75">
      <c r="A72" s="15" t="s">
        <v>390</v>
      </c>
      <c r="B72" s="16" t="s">
        <v>77</v>
      </c>
      <c r="C72" s="16" t="s">
        <v>146</v>
      </c>
      <c r="D72" s="16" t="s">
        <v>76</v>
      </c>
      <c r="E72" s="16" t="s">
        <v>45</v>
      </c>
      <c r="F72" s="72" t="s">
        <v>167</v>
      </c>
      <c r="G72" s="14">
        <v>333458.98</v>
      </c>
      <c r="H72" s="14">
        <v>333458.98</v>
      </c>
      <c r="I72" s="14">
        <v>333458.98</v>
      </c>
      <c r="J72" s="2"/>
    </row>
    <row r="73" spans="1:10" ht="25.5">
      <c r="A73" s="15"/>
      <c r="B73" s="16" t="s">
        <v>72</v>
      </c>
      <c r="C73" s="16" t="s">
        <v>146</v>
      </c>
      <c r="D73" s="16" t="s">
        <v>489</v>
      </c>
      <c r="E73" s="16"/>
      <c r="F73" s="71" t="s">
        <v>490</v>
      </c>
      <c r="G73" s="14">
        <v>175950</v>
      </c>
      <c r="H73" s="14">
        <v>175950</v>
      </c>
      <c r="I73" s="14">
        <v>175950</v>
      </c>
      <c r="J73" s="2"/>
    </row>
    <row r="74" spans="1:10" ht="12.75">
      <c r="A74" s="15" t="s">
        <v>391</v>
      </c>
      <c r="B74" s="16" t="s">
        <v>72</v>
      </c>
      <c r="C74" s="16" t="s">
        <v>146</v>
      </c>
      <c r="D74" s="16" t="s">
        <v>489</v>
      </c>
      <c r="E74" s="16" t="s">
        <v>71</v>
      </c>
      <c r="F74" s="72" t="s">
        <v>168</v>
      </c>
      <c r="G74" s="14">
        <v>175950</v>
      </c>
      <c r="H74" s="14">
        <v>175950</v>
      </c>
      <c r="I74" s="14">
        <v>175950</v>
      </c>
      <c r="J74" s="2"/>
    </row>
    <row r="75" spans="1:10" ht="12.75" hidden="1">
      <c r="A75" s="15"/>
      <c r="B75" s="16" t="s">
        <v>79</v>
      </c>
      <c r="C75" s="16" t="s">
        <v>146</v>
      </c>
      <c r="D75" s="16" t="s">
        <v>78</v>
      </c>
      <c r="E75" s="16"/>
      <c r="F75" s="71" t="s">
        <v>2</v>
      </c>
      <c r="G75" s="14">
        <v>0</v>
      </c>
      <c r="H75" s="14">
        <v>0</v>
      </c>
      <c r="I75" s="14">
        <v>0</v>
      </c>
      <c r="J75" s="2"/>
    </row>
    <row r="76" spans="1:10" ht="12.75" hidden="1">
      <c r="A76" s="15">
        <v>18</v>
      </c>
      <c r="B76" s="16" t="s">
        <v>80</v>
      </c>
      <c r="C76" s="16" t="s">
        <v>146</v>
      </c>
      <c r="D76" s="16" t="s">
        <v>78</v>
      </c>
      <c r="E76" s="16" t="s">
        <v>45</v>
      </c>
      <c r="F76" s="72" t="s">
        <v>167</v>
      </c>
      <c r="G76" s="14">
        <v>0</v>
      </c>
      <c r="H76" s="14">
        <v>0</v>
      </c>
      <c r="I76" s="14">
        <v>0</v>
      </c>
      <c r="J76" s="2"/>
    </row>
    <row r="77" spans="1:10" ht="13.5">
      <c r="A77" s="15"/>
      <c r="B77" s="16" t="s">
        <v>69</v>
      </c>
      <c r="C77" s="16" t="s">
        <v>143</v>
      </c>
      <c r="D77" s="16"/>
      <c r="E77" s="16"/>
      <c r="F77" s="76" t="s">
        <v>156</v>
      </c>
      <c r="G77" s="14">
        <f>G78+G80+G82+G87+G85+G91+G89</f>
        <v>10302325.86</v>
      </c>
      <c r="H77" s="14">
        <f>H78+H80+H82+H87+H85+H91+H89</f>
        <v>10302325.86</v>
      </c>
      <c r="I77" s="14">
        <f>I78+I80+I82+I87+I85+I91+I89</f>
        <v>10302325.86</v>
      </c>
      <c r="J77" s="2"/>
    </row>
    <row r="78" spans="1:10" ht="38.25">
      <c r="A78" s="15"/>
      <c r="B78" s="16" t="s">
        <v>69</v>
      </c>
      <c r="C78" s="16" t="s">
        <v>143</v>
      </c>
      <c r="D78" s="16" t="s">
        <v>81</v>
      </c>
      <c r="E78" s="16"/>
      <c r="F78" s="71" t="s">
        <v>169</v>
      </c>
      <c r="G78" s="14">
        <v>1550000</v>
      </c>
      <c r="H78" s="14">
        <v>1550000</v>
      </c>
      <c r="I78" s="14">
        <v>1550000</v>
      </c>
      <c r="J78" s="2"/>
    </row>
    <row r="79" spans="1:10" ht="12.75">
      <c r="A79" s="15" t="s">
        <v>302</v>
      </c>
      <c r="B79" s="16" t="s">
        <v>74</v>
      </c>
      <c r="C79" s="16" t="s">
        <v>143</v>
      </c>
      <c r="D79" s="16" t="s">
        <v>81</v>
      </c>
      <c r="E79" s="16" t="s">
        <v>71</v>
      </c>
      <c r="F79" s="72" t="s">
        <v>168</v>
      </c>
      <c r="G79" s="14">
        <v>1550000</v>
      </c>
      <c r="H79" s="14">
        <v>1550000</v>
      </c>
      <c r="I79" s="14">
        <v>1550000</v>
      </c>
      <c r="J79" s="2"/>
    </row>
    <row r="80" spans="1:10" ht="51" hidden="1">
      <c r="A80" s="15"/>
      <c r="B80" s="16" t="s">
        <v>69</v>
      </c>
      <c r="C80" s="16" t="s">
        <v>143</v>
      </c>
      <c r="D80" s="16" t="s">
        <v>82</v>
      </c>
      <c r="E80" s="16"/>
      <c r="F80" s="71" t="s">
        <v>170</v>
      </c>
      <c r="G80" s="14"/>
      <c r="H80" s="14"/>
      <c r="I80" s="14"/>
      <c r="J80" s="2"/>
    </row>
    <row r="81" spans="1:10" ht="12.75" hidden="1">
      <c r="A81" s="15" t="s">
        <v>390</v>
      </c>
      <c r="B81" s="16" t="s">
        <v>347</v>
      </c>
      <c r="C81" s="16" t="s">
        <v>143</v>
      </c>
      <c r="D81" s="16" t="s">
        <v>82</v>
      </c>
      <c r="E81" s="16" t="s">
        <v>71</v>
      </c>
      <c r="F81" s="72" t="s">
        <v>168</v>
      </c>
      <c r="G81" s="14"/>
      <c r="H81" s="14"/>
      <c r="I81" s="14"/>
      <c r="J81" s="2"/>
    </row>
    <row r="82" spans="1:10" ht="12.75">
      <c r="A82" s="15"/>
      <c r="B82" s="16" t="s">
        <v>347</v>
      </c>
      <c r="C82" s="16" t="s">
        <v>143</v>
      </c>
      <c r="D82" s="16" t="s">
        <v>83</v>
      </c>
      <c r="E82" s="16"/>
      <c r="F82" s="71" t="s">
        <v>3</v>
      </c>
      <c r="G82" s="14">
        <f>G83+G84</f>
        <v>1927815.86</v>
      </c>
      <c r="H82" s="14">
        <f>H83+H84</f>
        <v>1927815.86</v>
      </c>
      <c r="I82" s="14">
        <f>I83+I84</f>
        <v>1927815.86</v>
      </c>
      <c r="J82" s="2"/>
    </row>
    <row r="83" spans="1:10" ht="12.75">
      <c r="A83" s="15" t="s">
        <v>392</v>
      </c>
      <c r="B83" s="16" t="s">
        <v>77</v>
      </c>
      <c r="C83" s="16" t="s">
        <v>143</v>
      </c>
      <c r="D83" s="16" t="s">
        <v>83</v>
      </c>
      <c r="E83" s="16" t="s">
        <v>71</v>
      </c>
      <c r="F83" s="72" t="s">
        <v>168</v>
      </c>
      <c r="G83" s="14">
        <v>1825315.86</v>
      </c>
      <c r="H83" s="14">
        <v>1825315.86</v>
      </c>
      <c r="I83" s="14">
        <v>1825315.86</v>
      </c>
      <c r="J83" s="2"/>
    </row>
    <row r="84" spans="1:10" ht="12.75">
      <c r="A84" s="15" t="s">
        <v>393</v>
      </c>
      <c r="B84" s="16" t="s">
        <v>347</v>
      </c>
      <c r="C84" s="16" t="s">
        <v>143</v>
      </c>
      <c r="D84" s="16" t="s">
        <v>83</v>
      </c>
      <c r="E84" s="16" t="s">
        <v>45</v>
      </c>
      <c r="F84" s="72" t="s">
        <v>167</v>
      </c>
      <c r="G84" s="14">
        <v>102500</v>
      </c>
      <c r="H84" s="14">
        <v>102500</v>
      </c>
      <c r="I84" s="14">
        <v>102500</v>
      </c>
      <c r="J84" s="2"/>
    </row>
    <row r="85" spans="1:10" ht="12.75">
      <c r="A85" s="15"/>
      <c r="B85" s="16" t="s">
        <v>347</v>
      </c>
      <c r="C85" s="16" t="s">
        <v>143</v>
      </c>
      <c r="D85" s="16" t="s">
        <v>491</v>
      </c>
      <c r="E85" s="16"/>
      <c r="F85" s="71" t="s">
        <v>492</v>
      </c>
      <c r="G85" s="14">
        <v>1600000</v>
      </c>
      <c r="H85" s="14">
        <v>1600000</v>
      </c>
      <c r="I85" s="14">
        <v>1600000</v>
      </c>
      <c r="J85" s="2"/>
    </row>
    <row r="86" spans="1:10" ht="12.75">
      <c r="A86" s="15" t="s">
        <v>394</v>
      </c>
      <c r="B86" s="16" t="s">
        <v>77</v>
      </c>
      <c r="C86" s="16" t="s">
        <v>143</v>
      </c>
      <c r="D86" s="16" t="s">
        <v>491</v>
      </c>
      <c r="E86" s="16" t="s">
        <v>71</v>
      </c>
      <c r="F86" s="72" t="s">
        <v>168</v>
      </c>
      <c r="G86" s="14">
        <v>1600000</v>
      </c>
      <c r="H86" s="14">
        <v>1600000</v>
      </c>
      <c r="I86" s="14">
        <v>1600000</v>
      </c>
      <c r="J86" s="2"/>
    </row>
    <row r="87" spans="1:10" ht="12.75">
      <c r="A87" s="15"/>
      <c r="B87" s="16" t="s">
        <v>84</v>
      </c>
      <c r="C87" s="16" t="s">
        <v>143</v>
      </c>
      <c r="D87" s="16" t="s">
        <v>495</v>
      </c>
      <c r="E87" s="16"/>
      <c r="F87" s="71" t="s">
        <v>496</v>
      </c>
      <c r="G87" s="14">
        <v>221900</v>
      </c>
      <c r="H87" s="14">
        <v>221900</v>
      </c>
      <c r="I87" s="14">
        <v>221900</v>
      </c>
      <c r="J87" s="2"/>
    </row>
    <row r="88" spans="1:10" ht="12.75">
      <c r="A88" s="15" t="s">
        <v>395</v>
      </c>
      <c r="B88" s="16" t="s">
        <v>85</v>
      </c>
      <c r="C88" s="16" t="s">
        <v>143</v>
      </c>
      <c r="D88" s="16" t="s">
        <v>495</v>
      </c>
      <c r="E88" s="16" t="s">
        <v>71</v>
      </c>
      <c r="F88" s="72" t="s">
        <v>168</v>
      </c>
      <c r="G88" s="14">
        <v>221900</v>
      </c>
      <c r="H88" s="14">
        <v>221900</v>
      </c>
      <c r="I88" s="14">
        <v>221900</v>
      </c>
      <c r="J88" s="2"/>
    </row>
    <row r="89" spans="1:10" ht="25.5">
      <c r="A89" s="15"/>
      <c r="B89" s="16" t="s">
        <v>84</v>
      </c>
      <c r="C89" s="16" t="s">
        <v>143</v>
      </c>
      <c r="D89" s="16" t="s">
        <v>497</v>
      </c>
      <c r="E89" s="16"/>
      <c r="F89" s="71" t="s">
        <v>445</v>
      </c>
      <c r="G89" s="14">
        <v>3000000</v>
      </c>
      <c r="H89" s="14">
        <v>3000000</v>
      </c>
      <c r="I89" s="14">
        <v>3000000</v>
      </c>
      <c r="J89" s="2"/>
    </row>
    <row r="90" spans="1:10" ht="25.5">
      <c r="A90" s="15" t="s">
        <v>396</v>
      </c>
      <c r="B90" s="16" t="s">
        <v>85</v>
      </c>
      <c r="C90" s="16" t="s">
        <v>143</v>
      </c>
      <c r="D90" s="16" t="s">
        <v>497</v>
      </c>
      <c r="E90" s="16" t="s">
        <v>71</v>
      </c>
      <c r="F90" s="72" t="s">
        <v>498</v>
      </c>
      <c r="G90" s="14">
        <v>3000000</v>
      </c>
      <c r="H90" s="14">
        <v>3000000</v>
      </c>
      <c r="I90" s="14">
        <v>3000000</v>
      </c>
      <c r="J90" s="2"/>
    </row>
    <row r="91" spans="1:10" ht="12.75">
      <c r="A91" s="15"/>
      <c r="B91" s="16" t="s">
        <v>84</v>
      </c>
      <c r="C91" s="16" t="s">
        <v>143</v>
      </c>
      <c r="D91" s="16" t="s">
        <v>493</v>
      </c>
      <c r="E91" s="16"/>
      <c r="F91" s="71" t="s">
        <v>494</v>
      </c>
      <c r="G91" s="14">
        <v>2002610</v>
      </c>
      <c r="H91" s="14">
        <v>2002610</v>
      </c>
      <c r="I91" s="14">
        <v>2002610</v>
      </c>
      <c r="J91" s="2"/>
    </row>
    <row r="92" spans="1:10" ht="12.75">
      <c r="A92" s="15" t="s">
        <v>397</v>
      </c>
      <c r="B92" s="16" t="s">
        <v>85</v>
      </c>
      <c r="C92" s="16" t="s">
        <v>143</v>
      </c>
      <c r="D92" s="16" t="s">
        <v>493</v>
      </c>
      <c r="E92" s="16" t="s">
        <v>71</v>
      </c>
      <c r="F92" s="72" t="s">
        <v>168</v>
      </c>
      <c r="G92" s="14">
        <v>2002610</v>
      </c>
      <c r="H92" s="14">
        <v>2002610</v>
      </c>
      <c r="I92" s="14">
        <v>2002610</v>
      </c>
      <c r="J92" s="2"/>
    </row>
    <row r="93" spans="1:10" ht="13.5">
      <c r="A93" s="15"/>
      <c r="B93" s="16" t="s">
        <v>80</v>
      </c>
      <c r="C93" s="16" t="s">
        <v>147</v>
      </c>
      <c r="D93" s="16"/>
      <c r="E93" s="16"/>
      <c r="F93" s="76" t="s">
        <v>160</v>
      </c>
      <c r="G93" s="14">
        <f>G94+G98+G105+G111+G113+G118+G96+G109+G116+G107+G120</f>
        <v>10661592.44</v>
      </c>
      <c r="H93" s="14">
        <f>H94+H98+H105+H111+H113+H118+H96+H109+H116+H107+H120</f>
        <v>10661592.44</v>
      </c>
      <c r="I93" s="14">
        <f>I94+I98+I105+I111+I113+I118+I96+I109+I116+I107+I120</f>
        <v>10661592.44</v>
      </c>
      <c r="J93" s="2"/>
    </row>
    <row r="94" spans="1:10" ht="12.75">
      <c r="A94" s="15"/>
      <c r="B94" s="16" t="s">
        <v>85</v>
      </c>
      <c r="C94" s="16" t="s">
        <v>147</v>
      </c>
      <c r="D94" s="16" t="s">
        <v>501</v>
      </c>
      <c r="E94" s="16"/>
      <c r="F94" s="71" t="s">
        <v>502</v>
      </c>
      <c r="G94" s="14">
        <v>491332.3</v>
      </c>
      <c r="H94" s="14">
        <v>491332.3</v>
      </c>
      <c r="I94" s="14">
        <v>491332.3</v>
      </c>
      <c r="J94" s="2"/>
    </row>
    <row r="95" spans="1:10" ht="12.75">
      <c r="A95" s="15" t="s">
        <v>398</v>
      </c>
      <c r="B95" s="16" t="s">
        <v>74</v>
      </c>
      <c r="C95" s="16" t="s">
        <v>147</v>
      </c>
      <c r="D95" s="16" t="s">
        <v>501</v>
      </c>
      <c r="E95" s="16" t="s">
        <v>45</v>
      </c>
      <c r="F95" s="72" t="s">
        <v>167</v>
      </c>
      <c r="G95" s="14">
        <v>491332.3</v>
      </c>
      <c r="H95" s="14">
        <v>491332.3</v>
      </c>
      <c r="I95" s="14">
        <v>491332.3</v>
      </c>
      <c r="J95" s="2"/>
    </row>
    <row r="96" spans="1:10" ht="12.75" hidden="1">
      <c r="A96" s="15"/>
      <c r="B96" s="16" t="s">
        <v>85</v>
      </c>
      <c r="C96" s="16" t="s">
        <v>147</v>
      </c>
      <c r="D96" s="16" t="s">
        <v>446</v>
      </c>
      <c r="E96" s="16"/>
      <c r="F96" s="71" t="s">
        <v>4</v>
      </c>
      <c r="G96" s="14"/>
      <c r="H96" s="14"/>
      <c r="I96" s="14"/>
      <c r="J96" s="2"/>
    </row>
    <row r="97" spans="1:10" ht="12.75" hidden="1">
      <c r="A97" s="15" t="s">
        <v>394</v>
      </c>
      <c r="B97" s="16" t="s">
        <v>74</v>
      </c>
      <c r="C97" s="16" t="s">
        <v>147</v>
      </c>
      <c r="D97" s="16" t="s">
        <v>446</v>
      </c>
      <c r="E97" s="16" t="s">
        <v>45</v>
      </c>
      <c r="F97" s="72" t="s">
        <v>167</v>
      </c>
      <c r="G97" s="14"/>
      <c r="H97" s="14"/>
      <c r="I97" s="14"/>
      <c r="J97" s="2"/>
    </row>
    <row r="98" spans="1:10" ht="12.75">
      <c r="A98" s="15"/>
      <c r="B98" s="16" t="s">
        <v>87</v>
      </c>
      <c r="C98" s="16" t="s">
        <v>147</v>
      </c>
      <c r="D98" s="16" t="s">
        <v>86</v>
      </c>
      <c r="E98" s="16"/>
      <c r="F98" s="71" t="s">
        <v>5</v>
      </c>
      <c r="G98" s="14">
        <f>G99+G100</f>
        <v>2754341.28</v>
      </c>
      <c r="H98" s="14">
        <f>H99+H100</f>
        <v>2754341.28</v>
      </c>
      <c r="I98" s="14">
        <f>I99+I100</f>
        <v>2754341.28</v>
      </c>
      <c r="J98" s="2"/>
    </row>
    <row r="99" spans="1:10" ht="12.75" hidden="1">
      <c r="A99" s="15" t="s">
        <v>395</v>
      </c>
      <c r="B99" s="16" t="s">
        <v>72</v>
      </c>
      <c r="C99" s="16" t="s">
        <v>147</v>
      </c>
      <c r="D99" s="16" t="s">
        <v>86</v>
      </c>
      <c r="E99" s="16" t="s">
        <v>71</v>
      </c>
      <c r="F99" s="72" t="s">
        <v>168</v>
      </c>
      <c r="G99" s="14"/>
      <c r="H99" s="14"/>
      <c r="I99" s="14"/>
      <c r="J99" s="2"/>
    </row>
    <row r="100" spans="1:10" ht="13.5" thickBot="1">
      <c r="A100" s="15" t="s">
        <v>399</v>
      </c>
      <c r="B100" s="16" t="s">
        <v>72</v>
      </c>
      <c r="C100" s="16" t="s">
        <v>147</v>
      </c>
      <c r="D100" s="16" t="s">
        <v>86</v>
      </c>
      <c r="E100" s="16" t="s">
        <v>45</v>
      </c>
      <c r="F100" s="72" t="s">
        <v>167</v>
      </c>
      <c r="G100" s="14">
        <v>2754341.28</v>
      </c>
      <c r="H100" s="14">
        <v>2754341.28</v>
      </c>
      <c r="I100" s="14">
        <v>2754341.28</v>
      </c>
      <c r="J100" s="2"/>
    </row>
    <row r="101" spans="1:9" s="6" customFormat="1" ht="24.75" customHeight="1" thickBot="1">
      <c r="A101" s="105" t="s">
        <v>384</v>
      </c>
      <c r="B101" s="106" t="s">
        <v>42</v>
      </c>
      <c r="C101" s="106" t="s">
        <v>39</v>
      </c>
      <c r="D101" s="106" t="s">
        <v>40</v>
      </c>
      <c r="E101" s="106" t="s">
        <v>41</v>
      </c>
      <c r="F101" s="105" t="s">
        <v>328</v>
      </c>
      <c r="G101" s="105" t="s">
        <v>518</v>
      </c>
      <c r="H101" s="105" t="s">
        <v>139</v>
      </c>
      <c r="I101" s="105" t="s">
        <v>218</v>
      </c>
    </row>
    <row r="102" spans="1:9" s="6" customFormat="1" ht="24.75" customHeight="1" thickBot="1">
      <c r="A102" s="105"/>
      <c r="B102" s="106"/>
      <c r="C102" s="106"/>
      <c r="D102" s="106"/>
      <c r="E102" s="106"/>
      <c r="F102" s="105"/>
      <c r="G102" s="105"/>
      <c r="H102" s="105"/>
      <c r="I102" s="105"/>
    </row>
    <row r="103" spans="1:9" s="9" customFormat="1" ht="63" customHeight="1" thickBot="1">
      <c r="A103" s="105"/>
      <c r="B103" s="106"/>
      <c r="C103" s="106"/>
      <c r="D103" s="106"/>
      <c r="E103" s="106"/>
      <c r="F103" s="105"/>
      <c r="G103" s="105"/>
      <c r="H103" s="105"/>
      <c r="I103" s="105"/>
    </row>
    <row r="104" spans="1:9" s="3" customFormat="1" ht="13.5" thickBot="1">
      <c r="A104" s="25">
        <v>1</v>
      </c>
      <c r="B104" s="41" t="s">
        <v>151</v>
      </c>
      <c r="C104" s="41" t="s">
        <v>152</v>
      </c>
      <c r="D104" s="41" t="s">
        <v>153</v>
      </c>
      <c r="E104" s="41" t="s">
        <v>181</v>
      </c>
      <c r="F104" s="25">
        <v>6</v>
      </c>
      <c r="G104" s="25">
        <v>7</v>
      </c>
      <c r="H104" s="25">
        <v>8</v>
      </c>
      <c r="I104" s="25">
        <v>9</v>
      </c>
    </row>
    <row r="105" spans="1:10" ht="38.25">
      <c r="A105" s="15"/>
      <c r="B105" s="16" t="s">
        <v>89</v>
      </c>
      <c r="C105" s="16" t="s">
        <v>147</v>
      </c>
      <c r="D105" s="16" t="s">
        <v>88</v>
      </c>
      <c r="E105" s="16"/>
      <c r="F105" s="71" t="s">
        <v>171</v>
      </c>
      <c r="G105" s="14">
        <v>2604388.5</v>
      </c>
      <c r="H105" s="14">
        <v>2604388.5</v>
      </c>
      <c r="I105" s="14">
        <v>2604388.5</v>
      </c>
      <c r="J105" s="2"/>
    </row>
    <row r="106" spans="1:10" ht="12.75">
      <c r="A106" s="15" t="s">
        <v>400</v>
      </c>
      <c r="B106" s="16" t="s">
        <v>347</v>
      </c>
      <c r="C106" s="16" t="s">
        <v>147</v>
      </c>
      <c r="D106" s="16" t="s">
        <v>88</v>
      </c>
      <c r="E106" s="16" t="s">
        <v>45</v>
      </c>
      <c r="F106" s="72" t="s">
        <v>167</v>
      </c>
      <c r="G106" s="14">
        <v>2604388.5</v>
      </c>
      <c r="H106" s="14">
        <v>2604388.5</v>
      </c>
      <c r="I106" s="14">
        <v>2604388.5</v>
      </c>
      <c r="J106" s="2"/>
    </row>
    <row r="107" spans="1:10" ht="38.25" hidden="1">
      <c r="A107" s="15"/>
      <c r="B107" s="16" t="s">
        <v>89</v>
      </c>
      <c r="C107" s="16" t="s">
        <v>147</v>
      </c>
      <c r="D107" s="16" t="s">
        <v>460</v>
      </c>
      <c r="E107" s="16"/>
      <c r="F107" s="71" t="s">
        <v>171</v>
      </c>
      <c r="G107" s="14"/>
      <c r="H107" s="14"/>
      <c r="I107" s="14"/>
      <c r="J107" s="2"/>
    </row>
    <row r="108" spans="1:10" ht="12.75" hidden="1">
      <c r="A108" s="15" t="s">
        <v>398</v>
      </c>
      <c r="B108" s="16" t="s">
        <v>347</v>
      </c>
      <c r="C108" s="16" t="s">
        <v>147</v>
      </c>
      <c r="D108" s="16" t="s">
        <v>460</v>
      </c>
      <c r="E108" s="16" t="s">
        <v>45</v>
      </c>
      <c r="F108" s="72" t="s">
        <v>167</v>
      </c>
      <c r="G108" s="14"/>
      <c r="H108" s="14"/>
      <c r="I108" s="14"/>
      <c r="J108" s="2"/>
    </row>
    <row r="109" spans="1:10" ht="12.75">
      <c r="A109" s="15"/>
      <c r="B109" s="16" t="s">
        <v>89</v>
      </c>
      <c r="C109" s="16" t="s">
        <v>147</v>
      </c>
      <c r="D109" s="16" t="s">
        <v>90</v>
      </c>
      <c r="E109" s="16"/>
      <c r="F109" s="71" t="s">
        <v>172</v>
      </c>
      <c r="G109" s="14">
        <v>528258</v>
      </c>
      <c r="H109" s="14">
        <v>528258</v>
      </c>
      <c r="I109" s="14">
        <v>528258</v>
      </c>
      <c r="J109" s="2"/>
    </row>
    <row r="110" spans="1:10" ht="12.75">
      <c r="A110" s="15" t="s">
        <v>401</v>
      </c>
      <c r="B110" s="16" t="s">
        <v>80</v>
      </c>
      <c r="C110" s="16" t="s">
        <v>147</v>
      </c>
      <c r="D110" s="16" t="s">
        <v>90</v>
      </c>
      <c r="E110" s="16" t="s">
        <v>45</v>
      </c>
      <c r="F110" s="72" t="s">
        <v>167</v>
      </c>
      <c r="G110" s="14">
        <v>528258</v>
      </c>
      <c r="H110" s="14">
        <v>528258</v>
      </c>
      <c r="I110" s="14">
        <v>528258</v>
      </c>
      <c r="J110" s="2"/>
    </row>
    <row r="111" spans="1:10" ht="30" customHeight="1">
      <c r="A111" s="15"/>
      <c r="B111" s="16" t="s">
        <v>93</v>
      </c>
      <c r="C111" s="16" t="s">
        <v>147</v>
      </c>
      <c r="D111" s="16" t="s">
        <v>91</v>
      </c>
      <c r="E111" s="16"/>
      <c r="F111" s="71" t="s">
        <v>6</v>
      </c>
      <c r="G111" s="14">
        <v>199576</v>
      </c>
      <c r="H111" s="14">
        <v>199576</v>
      </c>
      <c r="I111" s="14">
        <v>199576</v>
      </c>
      <c r="J111" s="2"/>
    </row>
    <row r="112" spans="1:10" ht="36.75" customHeight="1">
      <c r="A112" s="15" t="s">
        <v>402</v>
      </c>
      <c r="B112" s="16" t="s">
        <v>89</v>
      </c>
      <c r="C112" s="16" t="s">
        <v>147</v>
      </c>
      <c r="D112" s="16" t="s">
        <v>91</v>
      </c>
      <c r="E112" s="16" t="s">
        <v>45</v>
      </c>
      <c r="F112" s="72" t="s">
        <v>167</v>
      </c>
      <c r="G112" s="14">
        <v>199576</v>
      </c>
      <c r="H112" s="14">
        <v>199576</v>
      </c>
      <c r="I112" s="14">
        <v>199576</v>
      </c>
      <c r="J112" s="2"/>
    </row>
    <row r="113" spans="1:10" ht="37.5" customHeight="1">
      <c r="A113" s="15"/>
      <c r="B113" s="16" t="s">
        <v>85</v>
      </c>
      <c r="C113" s="16" t="s">
        <v>147</v>
      </c>
      <c r="D113" s="16" t="s">
        <v>92</v>
      </c>
      <c r="E113" s="16"/>
      <c r="F113" s="71" t="s">
        <v>7</v>
      </c>
      <c r="G113" s="14">
        <f>G114+G115</f>
        <v>3583696.36</v>
      </c>
      <c r="H113" s="14">
        <f>H114+H115</f>
        <v>3583696.36</v>
      </c>
      <c r="I113" s="14">
        <f>I114+I115</f>
        <v>3583696.36</v>
      </c>
      <c r="J113" s="2"/>
    </row>
    <row r="114" spans="1:10" ht="12.75" hidden="1">
      <c r="A114" s="15" t="s">
        <v>401</v>
      </c>
      <c r="B114" s="16" t="s">
        <v>347</v>
      </c>
      <c r="C114" s="16" t="s">
        <v>147</v>
      </c>
      <c r="D114" s="16" t="s">
        <v>92</v>
      </c>
      <c r="E114" s="16" t="s">
        <v>71</v>
      </c>
      <c r="F114" s="72" t="s">
        <v>168</v>
      </c>
      <c r="G114" s="14"/>
      <c r="H114" s="14"/>
      <c r="I114" s="14"/>
      <c r="J114" s="2"/>
    </row>
    <row r="115" spans="1:10" ht="39" customHeight="1">
      <c r="A115" s="15" t="s">
        <v>403</v>
      </c>
      <c r="B115" s="16" t="s">
        <v>347</v>
      </c>
      <c r="C115" s="16" t="s">
        <v>147</v>
      </c>
      <c r="D115" s="16" t="s">
        <v>92</v>
      </c>
      <c r="E115" s="16" t="s">
        <v>45</v>
      </c>
      <c r="F115" s="72" t="s">
        <v>167</v>
      </c>
      <c r="G115" s="14">
        <v>3583696.36</v>
      </c>
      <c r="H115" s="14">
        <v>3583696.36</v>
      </c>
      <c r="I115" s="14">
        <v>3583696.36</v>
      </c>
      <c r="J115" s="2"/>
    </row>
    <row r="116" spans="1:10" ht="12.75" hidden="1">
      <c r="A116" s="15"/>
      <c r="B116" s="16" t="s">
        <v>85</v>
      </c>
      <c r="C116" s="16" t="s">
        <v>147</v>
      </c>
      <c r="D116" s="16" t="s">
        <v>447</v>
      </c>
      <c r="E116" s="16"/>
      <c r="F116" s="71" t="s">
        <v>448</v>
      </c>
      <c r="G116" s="14"/>
      <c r="H116" s="14"/>
      <c r="I116" s="14"/>
      <c r="J116" s="2"/>
    </row>
    <row r="117" spans="1:10" ht="12.75" hidden="1">
      <c r="A117" s="15" t="s">
        <v>403</v>
      </c>
      <c r="B117" s="16" t="s">
        <v>347</v>
      </c>
      <c r="C117" s="16" t="s">
        <v>147</v>
      </c>
      <c r="D117" s="16" t="s">
        <v>447</v>
      </c>
      <c r="E117" s="16" t="s">
        <v>45</v>
      </c>
      <c r="F117" s="72" t="s">
        <v>167</v>
      </c>
      <c r="G117" s="14"/>
      <c r="H117" s="14"/>
      <c r="I117" s="14"/>
      <c r="J117" s="2"/>
    </row>
    <row r="118" spans="1:10" ht="51" customHeight="1">
      <c r="A118" s="15"/>
      <c r="B118" s="16" t="s">
        <v>89</v>
      </c>
      <c r="C118" s="16" t="s">
        <v>147</v>
      </c>
      <c r="D118" s="16" t="s">
        <v>94</v>
      </c>
      <c r="E118" s="16"/>
      <c r="F118" s="71" t="s">
        <v>449</v>
      </c>
      <c r="G118" s="14">
        <v>400000</v>
      </c>
      <c r="H118" s="14">
        <v>400000</v>
      </c>
      <c r="I118" s="14">
        <v>400000</v>
      </c>
      <c r="J118" s="2"/>
    </row>
    <row r="119" spans="1:10" ht="42.75" customHeight="1">
      <c r="A119" s="15" t="s">
        <v>404</v>
      </c>
      <c r="B119" s="16" t="s">
        <v>89</v>
      </c>
      <c r="C119" s="16" t="s">
        <v>147</v>
      </c>
      <c r="D119" s="16" t="s">
        <v>94</v>
      </c>
      <c r="E119" s="16" t="s">
        <v>45</v>
      </c>
      <c r="F119" s="72" t="s">
        <v>167</v>
      </c>
      <c r="G119" s="14">
        <v>400000</v>
      </c>
      <c r="H119" s="14">
        <v>400000</v>
      </c>
      <c r="I119" s="14">
        <v>400000</v>
      </c>
      <c r="J119" s="2"/>
    </row>
    <row r="120" spans="1:10" ht="51.75" customHeight="1">
      <c r="A120" s="15"/>
      <c r="B120" s="16" t="s">
        <v>89</v>
      </c>
      <c r="C120" s="16" t="s">
        <v>147</v>
      </c>
      <c r="D120" s="16" t="s">
        <v>499</v>
      </c>
      <c r="E120" s="16"/>
      <c r="F120" s="71" t="s">
        <v>500</v>
      </c>
      <c r="G120" s="14">
        <v>100000</v>
      </c>
      <c r="H120" s="14">
        <v>100000</v>
      </c>
      <c r="I120" s="14">
        <v>100000</v>
      </c>
      <c r="J120" s="2"/>
    </row>
    <row r="121" spans="1:10" ht="45.75" customHeight="1" thickBot="1">
      <c r="A121" s="15" t="s">
        <v>405</v>
      </c>
      <c r="B121" s="16" t="s">
        <v>89</v>
      </c>
      <c r="C121" s="16" t="s">
        <v>147</v>
      </c>
      <c r="D121" s="16" t="s">
        <v>499</v>
      </c>
      <c r="E121" s="16" t="s">
        <v>45</v>
      </c>
      <c r="F121" s="72" t="s">
        <v>167</v>
      </c>
      <c r="G121" s="14">
        <v>100000</v>
      </c>
      <c r="H121" s="14">
        <v>100000</v>
      </c>
      <c r="I121" s="14">
        <v>100000</v>
      </c>
      <c r="J121" s="2"/>
    </row>
    <row r="122" spans="1:10" s="22" customFormat="1" ht="13.5" hidden="1" thickBot="1">
      <c r="A122" s="18"/>
      <c r="B122" s="19" t="s">
        <v>8</v>
      </c>
      <c r="C122" s="19"/>
      <c r="D122" s="19"/>
      <c r="E122" s="19"/>
      <c r="F122" s="20" t="s">
        <v>9</v>
      </c>
      <c r="G122" s="21">
        <f>G123</f>
        <v>0</v>
      </c>
      <c r="H122" s="21">
        <f>H123</f>
        <v>0</v>
      </c>
      <c r="I122" s="21">
        <f>I123</f>
        <v>0</v>
      </c>
      <c r="J122" s="73"/>
    </row>
    <row r="123" spans="1:10" ht="25.5" hidden="1">
      <c r="A123" s="15"/>
      <c r="B123" s="16" t="s">
        <v>95</v>
      </c>
      <c r="C123" s="16" t="s">
        <v>147</v>
      </c>
      <c r="D123" s="16"/>
      <c r="E123" s="16"/>
      <c r="F123" s="13" t="s">
        <v>10</v>
      </c>
      <c r="G123" s="14"/>
      <c r="H123" s="14"/>
      <c r="I123" s="14"/>
      <c r="J123" s="2"/>
    </row>
    <row r="124" spans="1:10" ht="13.5" hidden="1" thickBot="1">
      <c r="A124" s="15"/>
      <c r="B124" s="16" t="s">
        <v>97</v>
      </c>
      <c r="C124" s="16" t="s">
        <v>147</v>
      </c>
      <c r="D124" s="16" t="s">
        <v>96</v>
      </c>
      <c r="E124" s="16"/>
      <c r="F124" s="71" t="s">
        <v>11</v>
      </c>
      <c r="G124" s="14"/>
      <c r="H124" s="14"/>
      <c r="I124" s="14"/>
      <c r="J124" s="2"/>
    </row>
    <row r="125" spans="1:9" s="6" customFormat="1" ht="24.75" customHeight="1" thickBot="1">
      <c r="A125" s="105" t="s">
        <v>384</v>
      </c>
      <c r="B125" s="106" t="s">
        <v>42</v>
      </c>
      <c r="C125" s="106" t="s">
        <v>39</v>
      </c>
      <c r="D125" s="106" t="s">
        <v>40</v>
      </c>
      <c r="E125" s="106" t="s">
        <v>41</v>
      </c>
      <c r="F125" s="105" t="s">
        <v>328</v>
      </c>
      <c r="G125" s="105" t="s">
        <v>518</v>
      </c>
      <c r="H125" s="105" t="s">
        <v>139</v>
      </c>
      <c r="I125" s="105" t="s">
        <v>218</v>
      </c>
    </row>
    <row r="126" spans="1:9" s="6" customFormat="1" ht="24.75" customHeight="1" thickBot="1">
      <c r="A126" s="105"/>
      <c r="B126" s="106"/>
      <c r="C126" s="106"/>
      <c r="D126" s="106"/>
      <c r="E126" s="106"/>
      <c r="F126" s="105"/>
      <c r="G126" s="105"/>
      <c r="H126" s="105"/>
      <c r="I126" s="105"/>
    </row>
    <row r="127" spans="1:9" s="9" customFormat="1" ht="63" customHeight="1" thickBot="1">
      <c r="A127" s="105"/>
      <c r="B127" s="106"/>
      <c r="C127" s="106"/>
      <c r="D127" s="106"/>
      <c r="E127" s="106"/>
      <c r="F127" s="105"/>
      <c r="G127" s="105"/>
      <c r="H127" s="105"/>
      <c r="I127" s="105"/>
    </row>
    <row r="128" spans="1:9" s="3" customFormat="1" ht="13.5" thickBot="1">
      <c r="A128" s="25">
        <v>1</v>
      </c>
      <c r="B128" s="41" t="s">
        <v>151</v>
      </c>
      <c r="C128" s="41" t="s">
        <v>152</v>
      </c>
      <c r="D128" s="41" t="s">
        <v>153</v>
      </c>
      <c r="E128" s="41" t="s">
        <v>181</v>
      </c>
      <c r="F128" s="25">
        <v>6</v>
      </c>
      <c r="G128" s="25">
        <v>7</v>
      </c>
      <c r="H128" s="25">
        <v>8</v>
      </c>
      <c r="I128" s="25">
        <v>9</v>
      </c>
    </row>
    <row r="129" spans="1:10" ht="12.75" hidden="1">
      <c r="A129" s="15" t="s">
        <v>405</v>
      </c>
      <c r="B129" s="16" t="s">
        <v>95</v>
      </c>
      <c r="C129" s="16" t="s">
        <v>147</v>
      </c>
      <c r="D129" s="16" t="s">
        <v>96</v>
      </c>
      <c r="E129" s="16" t="s">
        <v>45</v>
      </c>
      <c r="F129" s="72" t="s">
        <v>167</v>
      </c>
      <c r="G129" s="14"/>
      <c r="H129" s="14"/>
      <c r="I129" s="14"/>
      <c r="J129" s="2"/>
    </row>
    <row r="130" spans="1:10" s="22" customFormat="1" ht="12.75">
      <c r="A130" s="18"/>
      <c r="B130" s="19" t="s">
        <v>12</v>
      </c>
      <c r="C130" s="19"/>
      <c r="D130" s="19"/>
      <c r="E130" s="19"/>
      <c r="F130" s="20" t="s">
        <v>175</v>
      </c>
      <c r="G130" s="21">
        <f>G131+G145</f>
        <v>3439597</v>
      </c>
      <c r="H130" s="21">
        <f>H131+H145</f>
        <v>3422783.33</v>
      </c>
      <c r="I130" s="21">
        <f>I131+I145</f>
        <v>3422783.33</v>
      </c>
      <c r="J130" s="73"/>
    </row>
    <row r="131" spans="1:10" ht="12.75">
      <c r="A131" s="15"/>
      <c r="B131" s="16" t="s">
        <v>12</v>
      </c>
      <c r="C131" s="16" t="s">
        <v>143</v>
      </c>
      <c r="D131" s="16"/>
      <c r="E131" s="16"/>
      <c r="F131" s="13" t="s">
        <v>13</v>
      </c>
      <c r="G131" s="14">
        <f>G132+G134+G136+G138+G140</f>
        <v>3352597</v>
      </c>
      <c r="H131" s="14">
        <f>H132+H134+H136+H138+H140</f>
        <v>3335783.33</v>
      </c>
      <c r="I131" s="14">
        <f>I132+I134+I136+I138+I140</f>
        <v>3335783.33</v>
      </c>
      <c r="J131" s="2"/>
    </row>
    <row r="132" spans="1:10" ht="71.25" customHeight="1">
      <c r="A132" s="15"/>
      <c r="B132" s="16" t="s">
        <v>100</v>
      </c>
      <c r="C132" s="16" t="s">
        <v>143</v>
      </c>
      <c r="D132" s="16" t="s">
        <v>450</v>
      </c>
      <c r="E132" s="16"/>
      <c r="F132" s="71" t="s">
        <v>451</v>
      </c>
      <c r="G132" s="14">
        <v>3183304.97</v>
      </c>
      <c r="H132" s="14">
        <v>3183304.97</v>
      </c>
      <c r="I132" s="14">
        <v>3183304.97</v>
      </c>
      <c r="J132" s="2"/>
    </row>
    <row r="133" spans="1:10" ht="27.75" customHeight="1">
      <c r="A133" s="15" t="s">
        <v>406</v>
      </c>
      <c r="B133" s="16" t="s">
        <v>100</v>
      </c>
      <c r="C133" s="16" t="s">
        <v>143</v>
      </c>
      <c r="D133" s="16" t="s">
        <v>450</v>
      </c>
      <c r="E133" s="16" t="s">
        <v>305</v>
      </c>
      <c r="F133" s="72" t="s">
        <v>173</v>
      </c>
      <c r="G133" s="14">
        <v>3183304.97</v>
      </c>
      <c r="H133" s="14">
        <v>3183304.97</v>
      </c>
      <c r="I133" s="14">
        <v>3183304.97</v>
      </c>
      <c r="J133" s="2"/>
    </row>
    <row r="134" spans="1:10" ht="12.75" hidden="1">
      <c r="A134" s="15"/>
      <c r="B134" s="16" t="s">
        <v>100</v>
      </c>
      <c r="C134" s="16" t="s">
        <v>143</v>
      </c>
      <c r="D134" s="16" t="s">
        <v>98</v>
      </c>
      <c r="E134" s="16"/>
      <c r="F134" s="71" t="s">
        <v>162</v>
      </c>
      <c r="G134" s="14"/>
      <c r="H134" s="14"/>
      <c r="I134" s="14"/>
      <c r="J134" s="2"/>
    </row>
    <row r="135" spans="1:10" ht="12.75" hidden="1">
      <c r="A135" s="15" t="s">
        <v>407</v>
      </c>
      <c r="B135" s="16" t="s">
        <v>100</v>
      </c>
      <c r="C135" s="16" t="s">
        <v>143</v>
      </c>
      <c r="D135" s="16" t="s">
        <v>98</v>
      </c>
      <c r="E135" s="16" t="s">
        <v>305</v>
      </c>
      <c r="F135" s="72" t="s">
        <v>173</v>
      </c>
      <c r="G135" s="14"/>
      <c r="H135" s="14"/>
      <c r="I135" s="14"/>
      <c r="J135" s="2"/>
    </row>
    <row r="136" spans="1:10" ht="38.25" hidden="1">
      <c r="A136" s="15"/>
      <c r="B136" s="16" t="s">
        <v>101</v>
      </c>
      <c r="C136" s="16" t="s">
        <v>143</v>
      </c>
      <c r="D136" s="16" t="s">
        <v>99</v>
      </c>
      <c r="E136" s="16"/>
      <c r="F136" s="71" t="s">
        <v>14</v>
      </c>
      <c r="G136" s="14"/>
      <c r="H136" s="14"/>
      <c r="I136" s="14"/>
      <c r="J136" s="2"/>
    </row>
    <row r="137" spans="1:10" ht="12.75" hidden="1">
      <c r="A137" s="15" t="s">
        <v>408</v>
      </c>
      <c r="B137" s="16" t="s">
        <v>102</v>
      </c>
      <c r="C137" s="16" t="s">
        <v>143</v>
      </c>
      <c r="D137" s="16" t="s">
        <v>99</v>
      </c>
      <c r="E137" s="16" t="s">
        <v>305</v>
      </c>
      <c r="F137" s="72" t="s">
        <v>173</v>
      </c>
      <c r="G137" s="14"/>
      <c r="H137" s="14"/>
      <c r="I137" s="14"/>
      <c r="J137" s="2"/>
    </row>
    <row r="138" spans="1:10" ht="38.25">
      <c r="A138" s="15"/>
      <c r="B138" s="16" t="s">
        <v>103</v>
      </c>
      <c r="C138" s="16" t="s">
        <v>143</v>
      </c>
      <c r="D138" s="16" t="s">
        <v>57</v>
      </c>
      <c r="E138" s="16"/>
      <c r="F138" s="71" t="s">
        <v>337</v>
      </c>
      <c r="G138" s="14">
        <v>157747</v>
      </c>
      <c r="H138" s="14">
        <v>140933.33</v>
      </c>
      <c r="I138" s="14">
        <v>140933.33</v>
      </c>
      <c r="J138" s="2"/>
    </row>
    <row r="139" spans="1:10" ht="36" customHeight="1">
      <c r="A139" s="15" t="s">
        <v>407</v>
      </c>
      <c r="B139" s="16" t="s">
        <v>102</v>
      </c>
      <c r="C139" s="16" t="s">
        <v>143</v>
      </c>
      <c r="D139" s="16" t="s">
        <v>57</v>
      </c>
      <c r="E139" s="16" t="s">
        <v>305</v>
      </c>
      <c r="F139" s="72" t="s">
        <v>173</v>
      </c>
      <c r="G139" s="14">
        <v>157747</v>
      </c>
      <c r="H139" s="14">
        <v>140933.33</v>
      </c>
      <c r="I139" s="14">
        <v>140933.33</v>
      </c>
      <c r="J139" s="2"/>
    </row>
    <row r="140" spans="1:10" ht="51.75" customHeight="1">
      <c r="A140" s="15"/>
      <c r="B140" s="16" t="s">
        <v>100</v>
      </c>
      <c r="C140" s="16" t="s">
        <v>143</v>
      </c>
      <c r="D140" s="16" t="s">
        <v>503</v>
      </c>
      <c r="E140" s="16"/>
      <c r="F140" s="71" t="s">
        <v>504</v>
      </c>
      <c r="G140" s="14">
        <v>11545.03</v>
      </c>
      <c r="H140" s="14">
        <v>11545.03</v>
      </c>
      <c r="I140" s="14">
        <v>11545.03</v>
      </c>
      <c r="J140" s="2"/>
    </row>
    <row r="141" spans="1:10" ht="33.75" customHeight="1">
      <c r="A141" s="15" t="s">
        <v>408</v>
      </c>
      <c r="B141" s="16" t="s">
        <v>100</v>
      </c>
      <c r="C141" s="16" t="s">
        <v>143</v>
      </c>
      <c r="D141" s="16" t="s">
        <v>503</v>
      </c>
      <c r="E141" s="16" t="s">
        <v>305</v>
      </c>
      <c r="F141" s="72" t="s">
        <v>173</v>
      </c>
      <c r="G141" s="14">
        <v>11545.03</v>
      </c>
      <c r="H141" s="14">
        <v>11545.03</v>
      </c>
      <c r="I141" s="14">
        <v>11545.03</v>
      </c>
      <c r="J141" s="2"/>
    </row>
    <row r="142" spans="1:10" ht="12.75" hidden="1">
      <c r="A142" s="15"/>
      <c r="B142" s="16" t="s">
        <v>12</v>
      </c>
      <c r="C142" s="16" t="s">
        <v>166</v>
      </c>
      <c r="D142" s="16"/>
      <c r="E142" s="16"/>
      <c r="F142" s="13" t="s">
        <v>15</v>
      </c>
      <c r="G142" s="14">
        <v>0</v>
      </c>
      <c r="H142" s="14">
        <v>0</v>
      </c>
      <c r="I142" s="14">
        <v>0</v>
      </c>
      <c r="J142" s="2"/>
    </row>
    <row r="143" spans="1:10" ht="12.75" hidden="1">
      <c r="A143" s="15"/>
      <c r="B143" s="16" t="s">
        <v>100</v>
      </c>
      <c r="C143" s="16" t="s">
        <v>166</v>
      </c>
      <c r="D143" s="16" t="s">
        <v>104</v>
      </c>
      <c r="E143" s="16"/>
      <c r="F143" s="71" t="s">
        <v>16</v>
      </c>
      <c r="G143" s="14">
        <v>0</v>
      </c>
      <c r="H143" s="14">
        <v>0</v>
      </c>
      <c r="I143" s="14">
        <v>0</v>
      </c>
      <c r="J143" s="2"/>
    </row>
    <row r="144" spans="1:10" ht="12.75" hidden="1">
      <c r="A144" s="15">
        <v>35</v>
      </c>
      <c r="B144" s="16" t="s">
        <v>100</v>
      </c>
      <c r="C144" s="16" t="s">
        <v>166</v>
      </c>
      <c r="D144" s="16" t="s">
        <v>104</v>
      </c>
      <c r="E144" s="16" t="s">
        <v>45</v>
      </c>
      <c r="F144" s="72" t="s">
        <v>167</v>
      </c>
      <c r="G144" s="14">
        <v>0</v>
      </c>
      <c r="H144" s="14">
        <v>0</v>
      </c>
      <c r="I144" s="14">
        <v>0</v>
      </c>
      <c r="J144" s="2"/>
    </row>
    <row r="145" spans="1:10" ht="20.25" customHeight="1">
      <c r="A145" s="15"/>
      <c r="B145" s="16" t="s">
        <v>12</v>
      </c>
      <c r="C145" s="16" t="s">
        <v>314</v>
      </c>
      <c r="D145" s="16"/>
      <c r="E145" s="16"/>
      <c r="F145" s="13" t="s">
        <v>17</v>
      </c>
      <c r="G145" s="14">
        <v>87000</v>
      </c>
      <c r="H145" s="14">
        <v>87000</v>
      </c>
      <c r="I145" s="14">
        <v>87000</v>
      </c>
      <c r="J145" s="2"/>
    </row>
    <row r="146" spans="1:10" ht="24" customHeight="1">
      <c r="A146" s="15"/>
      <c r="B146" s="16" t="s">
        <v>106</v>
      </c>
      <c r="C146" s="16" t="s">
        <v>314</v>
      </c>
      <c r="D146" s="16" t="s">
        <v>105</v>
      </c>
      <c r="E146" s="16"/>
      <c r="F146" s="71" t="s">
        <v>18</v>
      </c>
      <c r="G146" s="14">
        <v>87000</v>
      </c>
      <c r="H146" s="14">
        <v>87000</v>
      </c>
      <c r="I146" s="14">
        <v>87000</v>
      </c>
      <c r="J146" s="2"/>
    </row>
    <row r="147" spans="1:10" ht="12.75">
      <c r="A147" s="15" t="s">
        <v>409</v>
      </c>
      <c r="B147" s="16" t="s">
        <v>101</v>
      </c>
      <c r="C147" s="16" t="s">
        <v>314</v>
      </c>
      <c r="D147" s="16" t="s">
        <v>105</v>
      </c>
      <c r="E147" s="16" t="s">
        <v>45</v>
      </c>
      <c r="F147" s="72" t="s">
        <v>167</v>
      </c>
      <c r="G147" s="14">
        <v>87000</v>
      </c>
      <c r="H147" s="14">
        <v>87000</v>
      </c>
      <c r="I147" s="14">
        <v>87000</v>
      </c>
      <c r="J147" s="2"/>
    </row>
    <row r="148" spans="1:10" s="82" customFormat="1" ht="12.75">
      <c r="A148" s="77"/>
      <c r="B148" s="78" t="s">
        <v>19</v>
      </c>
      <c r="C148" s="78"/>
      <c r="D148" s="78"/>
      <c r="E148" s="78"/>
      <c r="F148" s="79" t="s">
        <v>161</v>
      </c>
      <c r="G148" s="80">
        <f>G149+G168</f>
        <v>6041916.43</v>
      </c>
      <c r="H148" s="80">
        <f>H149+H168</f>
        <v>6029933.859999999</v>
      </c>
      <c r="I148" s="80">
        <f>I149+I168</f>
        <v>6029933.859999999</v>
      </c>
      <c r="J148" s="81"/>
    </row>
    <row r="149" spans="1:10" ht="12.75">
      <c r="A149" s="15"/>
      <c r="B149" s="16" t="s">
        <v>107</v>
      </c>
      <c r="C149" s="16" t="s">
        <v>146</v>
      </c>
      <c r="D149" s="16"/>
      <c r="E149" s="16"/>
      <c r="F149" s="13" t="s">
        <v>174</v>
      </c>
      <c r="G149" s="14">
        <f>G150+G156+G158+G162+G166+G164</f>
        <v>4990354.14</v>
      </c>
      <c r="H149" s="14">
        <f>H150+H156+H158+H162+H166+H164</f>
        <v>4989994.26</v>
      </c>
      <c r="I149" s="14">
        <f>I150+I156+I158+I162+I166+I164</f>
        <v>4989994.26</v>
      </c>
      <c r="J149" s="2"/>
    </row>
    <row r="150" spans="1:10" ht="12.75">
      <c r="A150" s="15"/>
      <c r="B150" s="16" t="s">
        <v>109</v>
      </c>
      <c r="C150" s="16" t="s">
        <v>146</v>
      </c>
      <c r="D150" s="16" t="s">
        <v>108</v>
      </c>
      <c r="E150" s="16"/>
      <c r="F150" s="71" t="s">
        <v>162</v>
      </c>
      <c r="G150" s="14">
        <v>4263564.21</v>
      </c>
      <c r="H150" s="14">
        <v>4263564.21</v>
      </c>
      <c r="I150" s="14">
        <v>4263564.21</v>
      </c>
      <c r="J150" s="2"/>
    </row>
    <row r="151" spans="1:10" ht="13.5" thickBot="1">
      <c r="A151" s="15" t="s">
        <v>410</v>
      </c>
      <c r="B151" s="16" t="s">
        <v>19</v>
      </c>
      <c r="C151" s="16" t="s">
        <v>146</v>
      </c>
      <c r="D151" s="16" t="s">
        <v>108</v>
      </c>
      <c r="E151" s="16" t="s">
        <v>305</v>
      </c>
      <c r="F151" s="72" t="s">
        <v>173</v>
      </c>
      <c r="G151" s="14">
        <v>4263564.21</v>
      </c>
      <c r="H151" s="14">
        <v>4263564.21</v>
      </c>
      <c r="I151" s="14">
        <v>4263564.21</v>
      </c>
      <c r="J151" s="2"/>
    </row>
    <row r="152" spans="1:9" s="6" customFormat="1" ht="24.75" customHeight="1" thickBot="1">
      <c r="A152" s="105" t="s">
        <v>384</v>
      </c>
      <c r="B152" s="106" t="s">
        <v>42</v>
      </c>
      <c r="C152" s="106" t="s">
        <v>39</v>
      </c>
      <c r="D152" s="106" t="s">
        <v>40</v>
      </c>
      <c r="E152" s="106" t="s">
        <v>41</v>
      </c>
      <c r="F152" s="105" t="s">
        <v>328</v>
      </c>
      <c r="G152" s="105" t="s">
        <v>518</v>
      </c>
      <c r="H152" s="105" t="s">
        <v>139</v>
      </c>
      <c r="I152" s="105" t="s">
        <v>218</v>
      </c>
    </row>
    <row r="153" spans="1:9" s="6" customFormat="1" ht="24.75" customHeight="1" thickBot="1">
      <c r="A153" s="105"/>
      <c r="B153" s="106"/>
      <c r="C153" s="106"/>
      <c r="D153" s="106"/>
      <c r="E153" s="106"/>
      <c r="F153" s="105"/>
      <c r="G153" s="105"/>
      <c r="H153" s="105"/>
      <c r="I153" s="105"/>
    </row>
    <row r="154" spans="1:9" s="9" customFormat="1" ht="63" customHeight="1" thickBot="1">
      <c r="A154" s="105"/>
      <c r="B154" s="106"/>
      <c r="C154" s="106"/>
      <c r="D154" s="106"/>
      <c r="E154" s="106"/>
      <c r="F154" s="105"/>
      <c r="G154" s="105"/>
      <c r="H154" s="105"/>
      <c r="I154" s="105"/>
    </row>
    <row r="155" spans="1:9" s="3" customFormat="1" ht="13.5" thickBot="1">
      <c r="A155" s="25">
        <v>1</v>
      </c>
      <c r="B155" s="41" t="s">
        <v>151</v>
      </c>
      <c r="C155" s="41" t="s">
        <v>152</v>
      </c>
      <c r="D155" s="41" t="s">
        <v>153</v>
      </c>
      <c r="E155" s="41" t="s">
        <v>181</v>
      </c>
      <c r="F155" s="25">
        <v>6</v>
      </c>
      <c r="G155" s="25">
        <v>7</v>
      </c>
      <c r="H155" s="25">
        <v>8</v>
      </c>
      <c r="I155" s="25">
        <v>9</v>
      </c>
    </row>
    <row r="156" spans="1:10" ht="38.25" hidden="1">
      <c r="A156" s="15"/>
      <c r="B156" s="16" t="s">
        <v>111</v>
      </c>
      <c r="C156" s="16" t="s">
        <v>146</v>
      </c>
      <c r="D156" s="16" t="s">
        <v>110</v>
      </c>
      <c r="E156" s="16"/>
      <c r="F156" s="71" t="s">
        <v>14</v>
      </c>
      <c r="G156" s="14"/>
      <c r="H156" s="14"/>
      <c r="I156" s="14"/>
      <c r="J156" s="2"/>
    </row>
    <row r="157" spans="1:10" ht="12.75" hidden="1">
      <c r="A157" s="15" t="s">
        <v>412</v>
      </c>
      <c r="B157" s="16" t="s">
        <v>19</v>
      </c>
      <c r="C157" s="16" t="s">
        <v>146</v>
      </c>
      <c r="D157" s="16" t="s">
        <v>110</v>
      </c>
      <c r="E157" s="16" t="s">
        <v>305</v>
      </c>
      <c r="F157" s="72" t="s">
        <v>173</v>
      </c>
      <c r="G157" s="14"/>
      <c r="H157" s="14"/>
      <c r="I157" s="14"/>
      <c r="J157" s="2"/>
    </row>
    <row r="158" spans="1:10" ht="12.75">
      <c r="A158" s="15"/>
      <c r="B158" s="16" t="s">
        <v>113</v>
      </c>
      <c r="C158" s="16" t="s">
        <v>146</v>
      </c>
      <c r="D158" s="16" t="s">
        <v>112</v>
      </c>
      <c r="E158" s="16"/>
      <c r="F158" s="71" t="s">
        <v>162</v>
      </c>
      <c r="G158" s="14">
        <v>617569.71</v>
      </c>
      <c r="H158" s="14">
        <v>617569.71</v>
      </c>
      <c r="I158" s="14">
        <v>617569.71</v>
      </c>
      <c r="J158" s="2"/>
    </row>
    <row r="159" spans="1:10" ht="12.75">
      <c r="A159" s="15" t="s">
        <v>411</v>
      </c>
      <c r="B159" s="16" t="s">
        <v>114</v>
      </c>
      <c r="C159" s="16" t="s">
        <v>146</v>
      </c>
      <c r="D159" s="16" t="s">
        <v>112</v>
      </c>
      <c r="E159" s="16" t="s">
        <v>305</v>
      </c>
      <c r="F159" s="72" t="s">
        <v>173</v>
      </c>
      <c r="G159" s="14">
        <v>617569.71</v>
      </c>
      <c r="H159" s="14">
        <v>617569.71</v>
      </c>
      <c r="I159" s="14">
        <v>617569.71</v>
      </c>
      <c r="J159" s="2"/>
    </row>
    <row r="160" spans="1:10" ht="12.75" hidden="1">
      <c r="A160" s="15"/>
      <c r="B160" s="16" t="s">
        <v>111</v>
      </c>
      <c r="C160" s="16" t="s">
        <v>146</v>
      </c>
      <c r="D160" s="16" t="s">
        <v>115</v>
      </c>
      <c r="E160" s="16"/>
      <c r="F160" s="71" t="s">
        <v>20</v>
      </c>
      <c r="G160" s="14"/>
      <c r="H160" s="14"/>
      <c r="I160" s="14"/>
      <c r="J160" s="2"/>
    </row>
    <row r="161" spans="1:10" ht="12.75" hidden="1">
      <c r="A161" s="15" t="s">
        <v>411</v>
      </c>
      <c r="B161" s="16" t="s">
        <v>116</v>
      </c>
      <c r="C161" s="16" t="s">
        <v>146</v>
      </c>
      <c r="D161" s="16" t="s">
        <v>115</v>
      </c>
      <c r="E161" s="16" t="s">
        <v>305</v>
      </c>
      <c r="F161" s="72" t="s">
        <v>173</v>
      </c>
      <c r="G161" s="14"/>
      <c r="H161" s="14"/>
      <c r="I161" s="14"/>
      <c r="J161" s="2"/>
    </row>
    <row r="162" spans="1:10" ht="25.5" hidden="1">
      <c r="A162" s="15"/>
      <c r="B162" s="16" t="s">
        <v>116</v>
      </c>
      <c r="C162" s="16" t="s">
        <v>146</v>
      </c>
      <c r="D162" s="16" t="s">
        <v>117</v>
      </c>
      <c r="E162" s="16"/>
      <c r="F162" s="71" t="s">
        <v>21</v>
      </c>
      <c r="G162" s="14"/>
      <c r="H162" s="14"/>
      <c r="I162" s="14"/>
      <c r="J162" s="2"/>
    </row>
    <row r="163" spans="1:10" ht="12.75" hidden="1">
      <c r="A163" s="15" t="s">
        <v>414</v>
      </c>
      <c r="B163" s="16" t="s">
        <v>19</v>
      </c>
      <c r="C163" s="16" t="s">
        <v>146</v>
      </c>
      <c r="D163" s="16" t="s">
        <v>117</v>
      </c>
      <c r="E163" s="16" t="s">
        <v>305</v>
      </c>
      <c r="F163" s="72" t="s">
        <v>173</v>
      </c>
      <c r="G163" s="14"/>
      <c r="H163" s="14"/>
      <c r="I163" s="14"/>
      <c r="J163" s="2"/>
    </row>
    <row r="164" spans="1:10" ht="38.25">
      <c r="A164" s="15"/>
      <c r="B164" s="16" t="s">
        <v>118</v>
      </c>
      <c r="C164" s="16" t="s">
        <v>146</v>
      </c>
      <c r="D164" s="16" t="s">
        <v>487</v>
      </c>
      <c r="E164" s="16"/>
      <c r="F164" s="71" t="s">
        <v>515</v>
      </c>
      <c r="G164" s="14">
        <v>75638.06</v>
      </c>
      <c r="H164" s="14">
        <v>75638.06</v>
      </c>
      <c r="I164" s="14">
        <v>75638.06</v>
      </c>
      <c r="J164" s="2"/>
    </row>
    <row r="165" spans="1:10" ht="12.75">
      <c r="A165" s="15" t="s">
        <v>412</v>
      </c>
      <c r="B165" s="16" t="s">
        <v>114</v>
      </c>
      <c r="C165" s="16" t="s">
        <v>146</v>
      </c>
      <c r="D165" s="16" t="s">
        <v>487</v>
      </c>
      <c r="E165" s="16" t="s">
        <v>305</v>
      </c>
      <c r="F165" s="72" t="s">
        <v>173</v>
      </c>
      <c r="G165" s="14">
        <v>75638.06</v>
      </c>
      <c r="H165" s="14">
        <v>75638.06</v>
      </c>
      <c r="I165" s="14">
        <v>75638.06</v>
      </c>
      <c r="J165" s="2"/>
    </row>
    <row r="166" spans="1:10" ht="38.25">
      <c r="A166" s="15"/>
      <c r="B166" s="16" t="s">
        <v>19</v>
      </c>
      <c r="C166" s="16" t="s">
        <v>146</v>
      </c>
      <c r="D166" s="16" t="s">
        <v>57</v>
      </c>
      <c r="E166" s="16"/>
      <c r="F166" s="71" t="s">
        <v>337</v>
      </c>
      <c r="G166" s="14">
        <v>33582.16</v>
      </c>
      <c r="H166" s="14">
        <v>33222.28</v>
      </c>
      <c r="I166" s="14">
        <v>33222.28</v>
      </c>
      <c r="J166" s="2"/>
    </row>
    <row r="167" spans="1:10" ht="12.75">
      <c r="A167" s="15" t="s">
        <v>413</v>
      </c>
      <c r="B167" s="16" t="s">
        <v>118</v>
      </c>
      <c r="C167" s="16" t="s">
        <v>146</v>
      </c>
      <c r="D167" s="16" t="s">
        <v>57</v>
      </c>
      <c r="E167" s="16" t="s">
        <v>305</v>
      </c>
      <c r="F167" s="72" t="s">
        <v>173</v>
      </c>
      <c r="G167" s="14">
        <v>33582.16</v>
      </c>
      <c r="H167" s="14">
        <v>33222.28</v>
      </c>
      <c r="I167" s="14">
        <v>33222.28</v>
      </c>
      <c r="J167" s="2"/>
    </row>
    <row r="168" spans="1:10" ht="12.75">
      <c r="A168" s="15"/>
      <c r="B168" s="16" t="s">
        <v>111</v>
      </c>
      <c r="C168" s="16" t="s">
        <v>296</v>
      </c>
      <c r="D168" s="16"/>
      <c r="E168" s="16"/>
      <c r="F168" s="13" t="s">
        <v>22</v>
      </c>
      <c r="G168" s="14">
        <f>G169+G171</f>
        <v>1051562.29</v>
      </c>
      <c r="H168" s="14">
        <f>H169+H171</f>
        <v>1039939.6</v>
      </c>
      <c r="I168" s="14">
        <f>I169+I171</f>
        <v>1039939.6</v>
      </c>
      <c r="J168" s="2"/>
    </row>
    <row r="169" spans="1:10" ht="12.75">
      <c r="A169" s="15"/>
      <c r="B169" s="16" t="s">
        <v>113</v>
      </c>
      <c r="C169" s="16" t="s">
        <v>296</v>
      </c>
      <c r="D169" s="16" t="s">
        <v>119</v>
      </c>
      <c r="E169" s="16"/>
      <c r="F169" s="71" t="s">
        <v>162</v>
      </c>
      <c r="G169" s="14">
        <v>975304.6</v>
      </c>
      <c r="H169" s="14">
        <v>975304.6</v>
      </c>
      <c r="I169" s="14">
        <v>975304.6</v>
      </c>
      <c r="J169" s="2"/>
    </row>
    <row r="170" spans="1:10" ht="12.75">
      <c r="A170" s="15" t="s">
        <v>414</v>
      </c>
      <c r="B170" s="16" t="s">
        <v>116</v>
      </c>
      <c r="C170" s="16" t="s">
        <v>296</v>
      </c>
      <c r="D170" s="16" t="s">
        <v>119</v>
      </c>
      <c r="E170" s="16" t="s">
        <v>305</v>
      </c>
      <c r="F170" s="72" t="s">
        <v>173</v>
      </c>
      <c r="G170" s="14">
        <v>975304.6</v>
      </c>
      <c r="H170" s="14">
        <v>975304.6</v>
      </c>
      <c r="I170" s="14">
        <v>975304.6</v>
      </c>
      <c r="J170" s="2"/>
    </row>
    <row r="171" spans="1:10" ht="64.5" customHeight="1">
      <c r="A171" s="15"/>
      <c r="B171" s="16" t="s">
        <v>19</v>
      </c>
      <c r="C171" s="16" t="s">
        <v>296</v>
      </c>
      <c r="D171" s="16" t="s">
        <v>57</v>
      </c>
      <c r="E171" s="16"/>
      <c r="F171" s="71" t="s">
        <v>337</v>
      </c>
      <c r="G171" s="14">
        <v>76257.69</v>
      </c>
      <c r="H171" s="14">
        <v>64635</v>
      </c>
      <c r="I171" s="14">
        <v>64635</v>
      </c>
      <c r="J171" s="2"/>
    </row>
    <row r="172" spans="1:10" ht="21.75" customHeight="1">
      <c r="A172" s="15" t="s">
        <v>415</v>
      </c>
      <c r="B172" s="16" t="s">
        <v>116</v>
      </c>
      <c r="C172" s="16" t="s">
        <v>296</v>
      </c>
      <c r="D172" s="16" t="s">
        <v>57</v>
      </c>
      <c r="E172" s="16" t="s">
        <v>305</v>
      </c>
      <c r="F172" s="72" t="s">
        <v>173</v>
      </c>
      <c r="G172" s="14">
        <v>76257.69</v>
      </c>
      <c r="H172" s="14">
        <v>64635</v>
      </c>
      <c r="I172" s="14">
        <v>64635</v>
      </c>
      <c r="J172" s="2"/>
    </row>
    <row r="173" spans="1:10" s="22" customFormat="1" ht="12.75">
      <c r="A173" s="18"/>
      <c r="B173" s="19" t="s">
        <v>23</v>
      </c>
      <c r="C173" s="19"/>
      <c r="D173" s="19"/>
      <c r="E173" s="19"/>
      <c r="F173" s="20" t="s">
        <v>24</v>
      </c>
      <c r="G173" s="21">
        <f>G174</f>
        <v>4776434.0600000005</v>
      </c>
      <c r="H173" s="21">
        <f>H174</f>
        <v>4776434.0600000005</v>
      </c>
      <c r="I173" s="21">
        <f>I174</f>
        <v>4776434.0600000005</v>
      </c>
      <c r="J173" s="73"/>
    </row>
    <row r="174" spans="1:10" ht="21.75" customHeight="1">
      <c r="A174" s="15"/>
      <c r="B174" s="16" t="s">
        <v>120</v>
      </c>
      <c r="C174" s="16" t="s">
        <v>149</v>
      </c>
      <c r="D174" s="16"/>
      <c r="E174" s="16"/>
      <c r="F174" s="13" t="s">
        <v>25</v>
      </c>
      <c r="G174" s="14">
        <f>G175+G177+G183</f>
        <v>4776434.0600000005</v>
      </c>
      <c r="H174" s="14">
        <f>H175+H177+H183</f>
        <v>4776434.0600000005</v>
      </c>
      <c r="I174" s="14">
        <f>I175+I177+I183</f>
        <v>4776434.0600000005</v>
      </c>
      <c r="J174" s="2"/>
    </row>
    <row r="175" spans="1:10" ht="35.25" customHeight="1">
      <c r="A175" s="15"/>
      <c r="B175" s="16" t="s">
        <v>121</v>
      </c>
      <c r="C175" s="16" t="s">
        <v>149</v>
      </c>
      <c r="D175" s="16" t="s">
        <v>505</v>
      </c>
      <c r="E175" s="16"/>
      <c r="F175" s="71" t="s">
        <v>179</v>
      </c>
      <c r="G175" s="14">
        <v>2216434.06</v>
      </c>
      <c r="H175" s="14">
        <v>2216434.06</v>
      </c>
      <c r="I175" s="14">
        <v>2216434.06</v>
      </c>
      <c r="J175" s="2"/>
    </row>
    <row r="176" spans="1:10" ht="30.75" customHeight="1">
      <c r="A176" s="15" t="s">
        <v>416</v>
      </c>
      <c r="B176" s="16" t="s">
        <v>122</v>
      </c>
      <c r="C176" s="16" t="s">
        <v>149</v>
      </c>
      <c r="D176" s="16" t="s">
        <v>505</v>
      </c>
      <c r="E176" s="16" t="s">
        <v>305</v>
      </c>
      <c r="F176" s="72" t="s">
        <v>173</v>
      </c>
      <c r="G176" s="14">
        <v>2216434.06</v>
      </c>
      <c r="H176" s="14">
        <v>2216434.06</v>
      </c>
      <c r="I176" s="14">
        <v>2216434.06</v>
      </c>
      <c r="J176" s="2"/>
    </row>
    <row r="177" spans="1:10" ht="25.5">
      <c r="A177" s="15"/>
      <c r="B177" s="16" t="s">
        <v>124</v>
      </c>
      <c r="C177" s="16" t="s">
        <v>149</v>
      </c>
      <c r="D177" s="16" t="s">
        <v>123</v>
      </c>
      <c r="E177" s="16"/>
      <c r="F177" s="71" t="s">
        <v>26</v>
      </c>
      <c r="G177" s="14">
        <v>2560000</v>
      </c>
      <c r="H177" s="14">
        <v>2560000</v>
      </c>
      <c r="I177" s="14">
        <v>2560000</v>
      </c>
      <c r="J177" s="2"/>
    </row>
    <row r="178" spans="1:10" ht="13.5" thickBot="1">
      <c r="A178" s="15" t="s">
        <v>417</v>
      </c>
      <c r="B178" s="16" t="s">
        <v>125</v>
      </c>
      <c r="C178" s="16" t="s">
        <v>149</v>
      </c>
      <c r="D178" s="16" t="s">
        <v>123</v>
      </c>
      <c r="E178" s="16" t="s">
        <v>45</v>
      </c>
      <c r="F178" s="72" t="s">
        <v>167</v>
      </c>
      <c r="G178" s="14">
        <v>2560000</v>
      </c>
      <c r="H178" s="14">
        <v>2560000</v>
      </c>
      <c r="I178" s="14">
        <v>2560000</v>
      </c>
      <c r="J178" s="2"/>
    </row>
    <row r="179" spans="1:9" s="6" customFormat="1" ht="24.75" customHeight="1" thickBot="1">
      <c r="A179" s="105" t="s">
        <v>384</v>
      </c>
      <c r="B179" s="106" t="s">
        <v>42</v>
      </c>
      <c r="C179" s="106" t="s">
        <v>39</v>
      </c>
      <c r="D179" s="106" t="s">
        <v>40</v>
      </c>
      <c r="E179" s="106" t="s">
        <v>41</v>
      </c>
      <c r="F179" s="105" t="s">
        <v>328</v>
      </c>
      <c r="G179" s="105" t="s">
        <v>518</v>
      </c>
      <c r="H179" s="105" t="s">
        <v>139</v>
      </c>
      <c r="I179" s="105" t="s">
        <v>218</v>
      </c>
    </row>
    <row r="180" spans="1:9" s="6" customFormat="1" ht="24.75" customHeight="1" thickBot="1">
      <c r="A180" s="105"/>
      <c r="B180" s="106"/>
      <c r="C180" s="106"/>
      <c r="D180" s="106"/>
      <c r="E180" s="106"/>
      <c r="F180" s="105"/>
      <c r="G180" s="105"/>
      <c r="H180" s="105"/>
      <c r="I180" s="105"/>
    </row>
    <row r="181" spans="1:9" s="9" customFormat="1" ht="63" customHeight="1" thickBot="1">
      <c r="A181" s="105"/>
      <c r="B181" s="106"/>
      <c r="C181" s="106"/>
      <c r="D181" s="106"/>
      <c r="E181" s="106"/>
      <c r="F181" s="105"/>
      <c r="G181" s="105"/>
      <c r="H181" s="105"/>
      <c r="I181" s="105"/>
    </row>
    <row r="182" spans="1:9" s="3" customFormat="1" ht="13.5" thickBot="1">
      <c r="A182" s="25">
        <v>1</v>
      </c>
      <c r="B182" s="41" t="s">
        <v>151</v>
      </c>
      <c r="C182" s="41" t="s">
        <v>152</v>
      </c>
      <c r="D182" s="41" t="s">
        <v>153</v>
      </c>
      <c r="E182" s="41" t="s">
        <v>181</v>
      </c>
      <c r="F182" s="25">
        <v>6</v>
      </c>
      <c r="G182" s="25">
        <v>7</v>
      </c>
      <c r="H182" s="25">
        <v>8</v>
      </c>
      <c r="I182" s="25">
        <v>9</v>
      </c>
    </row>
    <row r="183" spans="1:10" ht="51" hidden="1">
      <c r="A183" s="15"/>
      <c r="B183" s="16" t="s">
        <v>122</v>
      </c>
      <c r="C183" s="16" t="s">
        <v>149</v>
      </c>
      <c r="D183" s="16" t="s">
        <v>452</v>
      </c>
      <c r="E183" s="16"/>
      <c r="F183" s="71" t="s">
        <v>453</v>
      </c>
      <c r="G183" s="14"/>
      <c r="H183" s="14"/>
      <c r="I183" s="14"/>
      <c r="J183" s="2"/>
    </row>
    <row r="184" spans="1:10" ht="12.75" hidden="1">
      <c r="A184" s="15" t="s">
        <v>455</v>
      </c>
      <c r="B184" s="16" t="s">
        <v>124</v>
      </c>
      <c r="C184" s="16" t="s">
        <v>149</v>
      </c>
      <c r="D184" s="16" t="s">
        <v>452</v>
      </c>
      <c r="E184" s="16" t="s">
        <v>45</v>
      </c>
      <c r="F184" s="72" t="s">
        <v>167</v>
      </c>
      <c r="G184" s="14"/>
      <c r="H184" s="14"/>
      <c r="I184" s="14"/>
      <c r="J184" s="2"/>
    </row>
    <row r="185" spans="1:10" ht="25.5" hidden="1">
      <c r="A185" s="15"/>
      <c r="B185" s="16" t="s">
        <v>124</v>
      </c>
      <c r="C185" s="16" t="s">
        <v>149</v>
      </c>
      <c r="D185" s="16" t="s">
        <v>126</v>
      </c>
      <c r="E185" s="16"/>
      <c r="F185" s="71" t="s">
        <v>27</v>
      </c>
      <c r="G185" s="14">
        <v>0</v>
      </c>
      <c r="H185" s="14">
        <v>0</v>
      </c>
      <c r="I185" s="14">
        <v>0</v>
      </c>
      <c r="J185" s="2"/>
    </row>
    <row r="186" spans="1:10" ht="12.75" hidden="1">
      <c r="A186" s="15">
        <v>49</v>
      </c>
      <c r="B186" s="16" t="s">
        <v>127</v>
      </c>
      <c r="C186" s="16" t="s">
        <v>149</v>
      </c>
      <c r="D186" s="16" t="s">
        <v>126</v>
      </c>
      <c r="E186" s="16" t="s">
        <v>45</v>
      </c>
      <c r="F186" s="72" t="s">
        <v>167</v>
      </c>
      <c r="G186" s="14">
        <v>0</v>
      </c>
      <c r="H186" s="14">
        <v>0</v>
      </c>
      <c r="I186" s="14">
        <v>0</v>
      </c>
      <c r="J186" s="2"/>
    </row>
    <row r="187" spans="1:10" s="22" customFormat="1" ht="12.75">
      <c r="A187" s="18"/>
      <c r="B187" s="19" t="s">
        <v>28</v>
      </c>
      <c r="C187" s="19"/>
      <c r="D187" s="19"/>
      <c r="E187" s="19"/>
      <c r="F187" s="20" t="s">
        <v>29</v>
      </c>
      <c r="G187" s="21">
        <f>G188</f>
        <v>70000</v>
      </c>
      <c r="H187" s="21">
        <f>H188</f>
        <v>70000</v>
      </c>
      <c r="I187" s="21">
        <f>I188</f>
        <v>70000</v>
      </c>
      <c r="J187" s="73"/>
    </row>
    <row r="188" spans="1:10" ht="12.75">
      <c r="A188" s="15"/>
      <c r="B188" s="16" t="s">
        <v>28</v>
      </c>
      <c r="C188" s="16" t="s">
        <v>147</v>
      </c>
      <c r="D188" s="16"/>
      <c r="E188" s="16"/>
      <c r="F188" s="13" t="s">
        <v>30</v>
      </c>
      <c r="G188" s="14">
        <f>G189+G191</f>
        <v>70000</v>
      </c>
      <c r="H188" s="14">
        <f>H189+H191</f>
        <v>70000</v>
      </c>
      <c r="I188" s="14">
        <f>I189+I191</f>
        <v>70000</v>
      </c>
      <c r="J188" s="2"/>
    </row>
    <row r="189" spans="1:10" ht="12.75">
      <c r="A189" s="15"/>
      <c r="B189" s="16" t="s">
        <v>131</v>
      </c>
      <c r="C189" s="16" t="s">
        <v>147</v>
      </c>
      <c r="D189" s="16" t="s">
        <v>128</v>
      </c>
      <c r="E189" s="16"/>
      <c r="F189" s="71" t="s">
        <v>31</v>
      </c>
      <c r="G189" s="14">
        <v>20000</v>
      </c>
      <c r="H189" s="14">
        <v>20000</v>
      </c>
      <c r="I189" s="14">
        <v>20000</v>
      </c>
      <c r="J189" s="2"/>
    </row>
    <row r="190" spans="1:10" ht="12.75">
      <c r="A190" s="15" t="s">
        <v>418</v>
      </c>
      <c r="B190" s="16" t="s">
        <v>132</v>
      </c>
      <c r="C190" s="16" t="s">
        <v>147</v>
      </c>
      <c r="D190" s="16" t="s">
        <v>128</v>
      </c>
      <c r="E190" s="16" t="s">
        <v>130</v>
      </c>
      <c r="F190" s="72" t="s">
        <v>32</v>
      </c>
      <c r="G190" s="14">
        <v>20000</v>
      </c>
      <c r="H190" s="14">
        <v>20000</v>
      </c>
      <c r="I190" s="14">
        <v>20000</v>
      </c>
      <c r="J190" s="2"/>
    </row>
    <row r="191" spans="1:10" ht="12.75">
      <c r="A191" s="15"/>
      <c r="B191" s="16" t="s">
        <v>133</v>
      </c>
      <c r="C191" s="16" t="s">
        <v>147</v>
      </c>
      <c r="D191" s="16" t="s">
        <v>129</v>
      </c>
      <c r="E191" s="16"/>
      <c r="F191" s="71" t="s">
        <v>33</v>
      </c>
      <c r="G191" s="14">
        <v>50000</v>
      </c>
      <c r="H191" s="14">
        <v>50000</v>
      </c>
      <c r="I191" s="14">
        <v>50000</v>
      </c>
      <c r="J191" s="2"/>
    </row>
    <row r="192" spans="1:10" ht="12.75">
      <c r="A192" s="15" t="s">
        <v>454</v>
      </c>
      <c r="B192" s="16" t="s">
        <v>28</v>
      </c>
      <c r="C192" s="16" t="s">
        <v>147</v>
      </c>
      <c r="D192" s="16" t="s">
        <v>129</v>
      </c>
      <c r="E192" s="16" t="s">
        <v>130</v>
      </c>
      <c r="F192" s="72" t="s">
        <v>32</v>
      </c>
      <c r="G192" s="14">
        <v>50000</v>
      </c>
      <c r="H192" s="14">
        <v>50000</v>
      </c>
      <c r="I192" s="14">
        <v>50000</v>
      </c>
      <c r="J192" s="2"/>
    </row>
    <row r="193" spans="1:10" s="22" customFormat="1" ht="12.75">
      <c r="A193" s="18"/>
      <c r="B193" s="19" t="s">
        <v>34</v>
      </c>
      <c r="C193" s="19"/>
      <c r="D193" s="19"/>
      <c r="E193" s="19"/>
      <c r="F193" s="20" t="s">
        <v>35</v>
      </c>
      <c r="G193" s="21">
        <f>G194</f>
        <v>283667.82</v>
      </c>
      <c r="H193" s="21">
        <f>H194</f>
        <v>283667.82</v>
      </c>
      <c r="I193" s="21">
        <f>I194</f>
        <v>283667.82</v>
      </c>
      <c r="J193" s="73"/>
    </row>
    <row r="194" spans="1:10" ht="12.75">
      <c r="A194" s="15"/>
      <c r="B194" s="16" t="s">
        <v>134</v>
      </c>
      <c r="C194" s="16" t="s">
        <v>296</v>
      </c>
      <c r="D194" s="16"/>
      <c r="E194" s="16"/>
      <c r="F194" s="13" t="s">
        <v>205</v>
      </c>
      <c r="G194" s="14">
        <f>G195+G201+G197+G203+G205</f>
        <v>283667.82</v>
      </c>
      <c r="H194" s="14">
        <f>H195+H201+H197+H203+H205</f>
        <v>283667.82</v>
      </c>
      <c r="I194" s="14">
        <f>I195+I201+I197+I203+I205</f>
        <v>283667.82</v>
      </c>
      <c r="J194" s="2"/>
    </row>
    <row r="195" spans="1:10" ht="25.5" hidden="1">
      <c r="A195" s="15"/>
      <c r="B195" s="16" t="s">
        <v>34</v>
      </c>
      <c r="C195" s="16" t="s">
        <v>296</v>
      </c>
      <c r="D195" s="16" t="s">
        <v>458</v>
      </c>
      <c r="E195" s="16"/>
      <c r="F195" s="71" t="s">
        <v>459</v>
      </c>
      <c r="G195" s="14"/>
      <c r="H195" s="14"/>
      <c r="I195" s="14"/>
      <c r="J195" s="2"/>
    </row>
    <row r="196" spans="1:10" ht="12.75" hidden="1">
      <c r="A196" s="15" t="s">
        <v>461</v>
      </c>
      <c r="B196" s="16" t="s">
        <v>134</v>
      </c>
      <c r="C196" s="16" t="s">
        <v>296</v>
      </c>
      <c r="D196" s="16" t="s">
        <v>458</v>
      </c>
      <c r="E196" s="16" t="s">
        <v>137</v>
      </c>
      <c r="F196" s="72" t="s">
        <v>205</v>
      </c>
      <c r="G196" s="14"/>
      <c r="H196" s="14"/>
      <c r="I196" s="14"/>
      <c r="J196" s="2"/>
    </row>
    <row r="197" spans="1:10" ht="25.5">
      <c r="A197" s="15"/>
      <c r="B197" s="16" t="s">
        <v>34</v>
      </c>
      <c r="C197" s="16" t="s">
        <v>296</v>
      </c>
      <c r="D197" s="16" t="s">
        <v>506</v>
      </c>
      <c r="E197" s="16"/>
      <c r="F197" s="71" t="s">
        <v>459</v>
      </c>
      <c r="G197" s="14">
        <v>14200</v>
      </c>
      <c r="H197" s="14">
        <v>14200</v>
      </c>
      <c r="I197" s="14">
        <v>14200</v>
      </c>
      <c r="J197" s="2"/>
    </row>
    <row r="198" spans="1:10" ht="12.75">
      <c r="A198" s="15" t="s">
        <v>455</v>
      </c>
      <c r="B198" s="16" t="s">
        <v>134</v>
      </c>
      <c r="C198" s="16" t="s">
        <v>296</v>
      </c>
      <c r="D198" s="16" t="s">
        <v>506</v>
      </c>
      <c r="E198" s="16" t="s">
        <v>137</v>
      </c>
      <c r="F198" s="72" t="s">
        <v>205</v>
      </c>
      <c r="G198" s="14">
        <v>14200</v>
      </c>
      <c r="H198" s="14">
        <v>14200</v>
      </c>
      <c r="I198" s="14">
        <v>14200</v>
      </c>
      <c r="J198" s="2"/>
    </row>
    <row r="199" spans="1:10" ht="12.75" hidden="1">
      <c r="A199" s="15"/>
      <c r="B199" s="16" t="s">
        <v>34</v>
      </c>
      <c r="C199" s="16" t="s">
        <v>296</v>
      </c>
      <c r="D199" s="16" t="s">
        <v>135</v>
      </c>
      <c r="E199" s="16"/>
      <c r="F199" s="71" t="s">
        <v>36</v>
      </c>
      <c r="G199" s="14"/>
      <c r="H199" s="14"/>
      <c r="I199" s="14"/>
      <c r="J199" s="2"/>
    </row>
    <row r="200" spans="1:10" ht="12.75" hidden="1">
      <c r="A200" s="15" t="s">
        <v>456</v>
      </c>
      <c r="B200" s="16" t="s">
        <v>134</v>
      </c>
      <c r="C200" s="16" t="s">
        <v>296</v>
      </c>
      <c r="D200" s="16" t="s">
        <v>135</v>
      </c>
      <c r="E200" s="16" t="s">
        <v>137</v>
      </c>
      <c r="F200" s="72" t="s">
        <v>205</v>
      </c>
      <c r="G200" s="14"/>
      <c r="H200" s="14"/>
      <c r="I200" s="14"/>
      <c r="J200" s="2"/>
    </row>
    <row r="201" spans="1:10" ht="12.75">
      <c r="A201" s="15"/>
      <c r="B201" s="16" t="s">
        <v>138</v>
      </c>
      <c r="C201" s="16" t="s">
        <v>296</v>
      </c>
      <c r="D201" s="16" t="s">
        <v>136</v>
      </c>
      <c r="E201" s="16"/>
      <c r="F201" s="71" t="s">
        <v>37</v>
      </c>
      <c r="G201" s="14">
        <v>49867.94</v>
      </c>
      <c r="H201" s="14">
        <v>49867.94</v>
      </c>
      <c r="I201" s="14">
        <v>49867.94</v>
      </c>
      <c r="J201" s="2"/>
    </row>
    <row r="202" spans="1:10" ht="12.75">
      <c r="A202" s="15" t="s">
        <v>456</v>
      </c>
      <c r="B202" s="16" t="s">
        <v>34</v>
      </c>
      <c r="C202" s="16" t="s">
        <v>296</v>
      </c>
      <c r="D202" s="16" t="s">
        <v>136</v>
      </c>
      <c r="E202" s="16" t="s">
        <v>137</v>
      </c>
      <c r="F202" s="72" t="s">
        <v>205</v>
      </c>
      <c r="G202" s="14">
        <v>49867.94</v>
      </c>
      <c r="H202" s="14">
        <v>49867.94</v>
      </c>
      <c r="I202" s="14">
        <v>49867.94</v>
      </c>
      <c r="J202" s="2"/>
    </row>
    <row r="203" spans="1:10" ht="38.25">
      <c r="A203" s="15"/>
      <c r="B203" s="16" t="s">
        <v>138</v>
      </c>
      <c r="C203" s="16" t="s">
        <v>296</v>
      </c>
      <c r="D203" s="16" t="s">
        <v>509</v>
      </c>
      <c r="E203" s="16"/>
      <c r="F203" s="71" t="s">
        <v>510</v>
      </c>
      <c r="G203" s="14">
        <v>70800</v>
      </c>
      <c r="H203" s="14">
        <v>70800</v>
      </c>
      <c r="I203" s="14">
        <v>70800</v>
      </c>
      <c r="J203" s="2"/>
    </row>
    <row r="204" spans="1:10" ht="12.75">
      <c r="A204" s="15" t="s">
        <v>457</v>
      </c>
      <c r="B204" s="16" t="s">
        <v>34</v>
      </c>
      <c r="C204" s="16" t="s">
        <v>296</v>
      </c>
      <c r="D204" s="16" t="s">
        <v>509</v>
      </c>
      <c r="E204" s="16" t="s">
        <v>137</v>
      </c>
      <c r="F204" s="72" t="s">
        <v>205</v>
      </c>
      <c r="G204" s="14">
        <v>70800</v>
      </c>
      <c r="H204" s="14">
        <v>70800</v>
      </c>
      <c r="I204" s="14">
        <v>70800</v>
      </c>
      <c r="J204" s="2"/>
    </row>
    <row r="205" spans="1:10" ht="51">
      <c r="A205" s="15"/>
      <c r="B205" s="16" t="s">
        <v>138</v>
      </c>
      <c r="C205" s="16" t="s">
        <v>296</v>
      </c>
      <c r="D205" s="16" t="s">
        <v>507</v>
      </c>
      <c r="E205" s="16"/>
      <c r="F205" s="71" t="s">
        <v>508</v>
      </c>
      <c r="G205" s="14">
        <v>148799.88</v>
      </c>
      <c r="H205" s="14">
        <v>148799.88</v>
      </c>
      <c r="I205" s="14">
        <v>148799.88</v>
      </c>
      <c r="J205" s="2"/>
    </row>
    <row r="206" spans="1:10" ht="12.75">
      <c r="A206" s="15" t="s">
        <v>461</v>
      </c>
      <c r="B206" s="16" t="s">
        <v>34</v>
      </c>
      <c r="C206" s="16" t="s">
        <v>296</v>
      </c>
      <c r="D206" s="16" t="s">
        <v>507</v>
      </c>
      <c r="E206" s="16" t="s">
        <v>137</v>
      </c>
      <c r="F206" s="72" t="s">
        <v>205</v>
      </c>
      <c r="G206" s="14">
        <v>148799.88</v>
      </c>
      <c r="H206" s="14">
        <v>148799.88</v>
      </c>
      <c r="I206" s="14">
        <v>148799.88</v>
      </c>
      <c r="J206" s="2"/>
    </row>
    <row r="207" spans="1:10" ht="19.5" customHeight="1">
      <c r="A207" s="39"/>
      <c r="B207" s="39"/>
      <c r="C207" s="39"/>
      <c r="D207" s="39"/>
      <c r="E207" s="39"/>
      <c r="F207" s="74" t="s">
        <v>329</v>
      </c>
      <c r="G207" s="75">
        <f>G9+G42+G52+G58+G122+G130+G148+G173+G187+G193+G46</f>
        <v>43523571.510000005</v>
      </c>
      <c r="H207" s="75">
        <f>H9+H42+H52+H58+H122+H130+H148+H173+H187+H193+H46</f>
        <v>43382239.720000006</v>
      </c>
      <c r="I207" s="75">
        <f>I9+I42+I52+I58+I122+I130+I148+I173+I187+I193+I46</f>
        <v>43382239.720000006</v>
      </c>
      <c r="J207" s="5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</sheetData>
  <sheetProtection/>
  <mergeCells count="66">
    <mergeCell ref="A179:A181"/>
    <mergeCell ref="B179:B181"/>
    <mergeCell ref="C179:C181"/>
    <mergeCell ref="D179:D181"/>
    <mergeCell ref="I179:I181"/>
    <mergeCell ref="E179:E181"/>
    <mergeCell ref="F179:F181"/>
    <mergeCell ref="G179:G181"/>
    <mergeCell ref="H179:H181"/>
    <mergeCell ref="D5:D7"/>
    <mergeCell ref="H1:I1"/>
    <mergeCell ref="A2:I2"/>
    <mergeCell ref="A3:I3"/>
    <mergeCell ref="A5:A7"/>
    <mergeCell ref="B5:B7"/>
    <mergeCell ref="F5:F7"/>
    <mergeCell ref="E5:E7"/>
    <mergeCell ref="G5:G7"/>
    <mergeCell ref="I5:I7"/>
    <mergeCell ref="H5:H7"/>
    <mergeCell ref="C5:C7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64:A66"/>
    <mergeCell ref="B64:B66"/>
    <mergeCell ref="C64:C66"/>
    <mergeCell ref="D64:D66"/>
    <mergeCell ref="E64:E66"/>
    <mergeCell ref="F64:F66"/>
    <mergeCell ref="G64:G66"/>
    <mergeCell ref="H64:H66"/>
    <mergeCell ref="I64:I66"/>
    <mergeCell ref="A125:A127"/>
    <mergeCell ref="B125:B127"/>
    <mergeCell ref="C125:C127"/>
    <mergeCell ref="D125:D127"/>
    <mergeCell ref="A101:A103"/>
    <mergeCell ref="B101:B103"/>
    <mergeCell ref="C101:C103"/>
    <mergeCell ref="D101:D103"/>
    <mergeCell ref="G101:G103"/>
    <mergeCell ref="H101:H103"/>
    <mergeCell ref="I101:I103"/>
    <mergeCell ref="E125:E127"/>
    <mergeCell ref="F125:F127"/>
    <mergeCell ref="G125:G127"/>
    <mergeCell ref="E101:E103"/>
    <mergeCell ref="F101:F103"/>
    <mergeCell ref="I125:I127"/>
    <mergeCell ref="H125:H127"/>
    <mergeCell ref="I152:I154"/>
    <mergeCell ref="A152:A154"/>
    <mergeCell ref="B152:B154"/>
    <mergeCell ref="C152:C154"/>
    <mergeCell ref="D152:D154"/>
    <mergeCell ref="F152:F154"/>
    <mergeCell ref="G152:G154"/>
    <mergeCell ref="H152:H154"/>
    <mergeCell ref="E152:E154"/>
  </mergeCells>
  <printOptions/>
  <pageMargins left="0.7480314960629921" right="0.5511811023622047" top="0.48" bottom="0.92" header="0.1968503937007874" footer="0.1968503937007874"/>
  <pageSetup horizontalDpi="600" verticalDpi="600" orientation="landscape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125" style="1" bestFit="1" customWidth="1"/>
    <col min="2" max="2" width="4.125" style="10" customWidth="1"/>
    <col min="3" max="3" width="50.75390625" style="1" customWidth="1"/>
    <col min="4" max="4" width="25.625" style="1" customWidth="1"/>
    <col min="5" max="16384" width="9.125" style="1" customWidth="1"/>
  </cols>
  <sheetData>
    <row r="2" spans="4:5" ht="54.75" customHeight="1">
      <c r="D2" s="17" t="s">
        <v>516</v>
      </c>
      <c r="E2" s="17"/>
    </row>
    <row r="4" spans="1:4" ht="37.5" customHeight="1">
      <c r="A4" s="111" t="s">
        <v>517</v>
      </c>
      <c r="B4" s="111"/>
      <c r="C4" s="111"/>
      <c r="D4" s="111"/>
    </row>
    <row r="6" ht="13.5" thickBot="1">
      <c r="D6" s="12" t="s">
        <v>327</v>
      </c>
    </row>
    <row r="7" spans="1:4" ht="24.75" customHeight="1" thickBot="1">
      <c r="A7" s="110" t="s">
        <v>42</v>
      </c>
      <c r="B7" s="112" t="s">
        <v>140</v>
      </c>
      <c r="C7" s="110" t="s">
        <v>328</v>
      </c>
      <c r="D7" s="110" t="s">
        <v>218</v>
      </c>
    </row>
    <row r="8" spans="1:4" ht="24.75" customHeight="1" thickBot="1">
      <c r="A8" s="110"/>
      <c r="B8" s="112"/>
      <c r="C8" s="110"/>
      <c r="D8" s="110"/>
    </row>
    <row r="9" spans="1:4" ht="13.5" thickBot="1">
      <c r="A9" s="110"/>
      <c r="B9" s="112"/>
      <c r="C9" s="110"/>
      <c r="D9" s="110"/>
    </row>
    <row r="10" spans="1:4" ht="13.5" thickBot="1">
      <c r="A10" s="24">
        <v>1</v>
      </c>
      <c r="B10" s="40" t="s">
        <v>151</v>
      </c>
      <c r="C10" s="24">
        <v>3</v>
      </c>
      <c r="D10" s="24">
        <v>4</v>
      </c>
    </row>
    <row r="11" spans="1:5" ht="12.75">
      <c r="A11" s="26"/>
      <c r="B11" s="39"/>
      <c r="C11" s="27" t="s">
        <v>219</v>
      </c>
      <c r="D11" s="21">
        <f>D12+D19+D23+D25+D29+D31+D35+D38+D40+D42+D21</f>
        <v>43382239.720000006</v>
      </c>
      <c r="E11" s="11"/>
    </row>
    <row r="12" spans="1:5" ht="17.25" customHeight="1">
      <c r="A12" s="18" t="s">
        <v>146</v>
      </c>
      <c r="B12" s="19" t="s">
        <v>144</v>
      </c>
      <c r="C12" s="20" t="s">
        <v>150</v>
      </c>
      <c r="D12" s="21">
        <f>D13+D14+D15+D16+D17+D18</f>
        <v>6691617.9799999995</v>
      </c>
      <c r="E12" s="11"/>
    </row>
    <row r="13" spans="1:5" ht="39" customHeight="1">
      <c r="A13" s="15" t="s">
        <v>146</v>
      </c>
      <c r="B13" s="16" t="s">
        <v>341</v>
      </c>
      <c r="C13" s="13" t="s">
        <v>177</v>
      </c>
      <c r="D13" s="14">
        <f>'Расходы прил 3'!I10</f>
        <v>421967.5</v>
      </c>
      <c r="E13" s="11"/>
    </row>
    <row r="14" spans="1:5" ht="51">
      <c r="A14" s="15" t="s">
        <v>146</v>
      </c>
      <c r="B14" s="16" t="s">
        <v>296</v>
      </c>
      <c r="C14" s="13" t="s">
        <v>331</v>
      </c>
      <c r="D14" s="14">
        <f>'Расходы прил 3'!I13</f>
        <v>479748.1</v>
      </c>
      <c r="E14" s="11"/>
    </row>
    <row r="15" spans="1:5" ht="12.75">
      <c r="A15" s="15" t="s">
        <v>146</v>
      </c>
      <c r="B15" s="16" t="s">
        <v>314</v>
      </c>
      <c r="C15" s="13" t="s">
        <v>441</v>
      </c>
      <c r="D15" s="14">
        <f>'Расходы прил 3'!I18</f>
        <v>200000</v>
      </c>
      <c r="E15" s="11"/>
    </row>
    <row r="16" spans="1:5" ht="25.5">
      <c r="A16" s="15" t="s">
        <v>146</v>
      </c>
      <c r="B16" s="16" t="s">
        <v>298</v>
      </c>
      <c r="C16" s="13" t="s">
        <v>333</v>
      </c>
      <c r="D16" s="14">
        <f>'Расходы прил 3'!I21</f>
        <v>160809.36</v>
      </c>
      <c r="E16" s="11"/>
    </row>
    <row r="17" spans="1:5" ht="12.75">
      <c r="A17" s="15" t="s">
        <v>146</v>
      </c>
      <c r="B17" s="16" t="s">
        <v>52</v>
      </c>
      <c r="C17" s="13" t="s">
        <v>163</v>
      </c>
      <c r="D17" s="14">
        <f>'Расходы прил 3'!I28</f>
        <v>120000</v>
      </c>
      <c r="E17" s="11"/>
    </row>
    <row r="18" spans="1:5" ht="12.75">
      <c r="A18" s="15" t="s">
        <v>146</v>
      </c>
      <c r="B18" s="16" t="s">
        <v>300</v>
      </c>
      <c r="C18" s="13" t="s">
        <v>158</v>
      </c>
      <c r="D18" s="14">
        <f>'Расходы прил 3'!I31</f>
        <v>5309093.02</v>
      </c>
      <c r="E18" s="11"/>
    </row>
    <row r="19" spans="1:5" ht="17.25" customHeight="1">
      <c r="A19" s="18" t="s">
        <v>143</v>
      </c>
      <c r="B19" s="19" t="s">
        <v>144</v>
      </c>
      <c r="C19" s="20" t="s">
        <v>176</v>
      </c>
      <c r="D19" s="21">
        <f>D20</f>
        <v>271433.82</v>
      </c>
      <c r="E19" s="11"/>
    </row>
    <row r="20" spans="1:5" ht="12.75">
      <c r="A20" s="15" t="s">
        <v>143</v>
      </c>
      <c r="B20" s="16" t="s">
        <v>147</v>
      </c>
      <c r="C20" s="13" t="s">
        <v>339</v>
      </c>
      <c r="D20" s="14">
        <f>'Расходы прил 3'!I42</f>
        <v>271433.82</v>
      </c>
      <c r="E20" s="11"/>
    </row>
    <row r="21" spans="1:5" s="67" customFormat="1" ht="25.5">
      <c r="A21" s="18" t="s">
        <v>147</v>
      </c>
      <c r="B21" s="19" t="s">
        <v>141</v>
      </c>
      <c r="C21" s="20" t="s">
        <v>342</v>
      </c>
      <c r="D21" s="21">
        <f>D22</f>
        <v>316241.57</v>
      </c>
      <c r="E21" s="83"/>
    </row>
    <row r="22" spans="1:5" ht="38.25">
      <c r="A22" s="15" t="s">
        <v>147</v>
      </c>
      <c r="B22" s="16" t="s">
        <v>297</v>
      </c>
      <c r="C22" s="13" t="s">
        <v>180</v>
      </c>
      <c r="D22" s="14">
        <f>'Расходы прил 3'!I47</f>
        <v>316241.57</v>
      </c>
      <c r="E22" s="11"/>
    </row>
    <row r="23" spans="1:5" ht="17.25" customHeight="1">
      <c r="A23" s="18" t="s">
        <v>296</v>
      </c>
      <c r="B23" s="19" t="s">
        <v>144</v>
      </c>
      <c r="C23" s="20" t="s">
        <v>345</v>
      </c>
      <c r="D23" s="21">
        <f>D24</f>
        <v>46800</v>
      </c>
      <c r="E23" s="11"/>
    </row>
    <row r="24" spans="1:5" ht="12.75">
      <c r="A24" s="15" t="s">
        <v>296</v>
      </c>
      <c r="B24" s="16" t="s">
        <v>52</v>
      </c>
      <c r="C24" s="13" t="s">
        <v>182</v>
      </c>
      <c r="D24" s="14">
        <f>'Расходы прил 3'!I52</f>
        <v>46800</v>
      </c>
      <c r="E24" s="11"/>
    </row>
    <row r="25" spans="1:5" ht="17.25" customHeight="1">
      <c r="A25" s="18" t="s">
        <v>166</v>
      </c>
      <c r="B25" s="19" t="s">
        <v>144</v>
      </c>
      <c r="C25" s="20" t="s">
        <v>154</v>
      </c>
      <c r="D25" s="21">
        <f>D26+D27+D28</f>
        <v>21473327.28</v>
      </c>
      <c r="E25" s="11"/>
    </row>
    <row r="26" spans="1:5" ht="12.75">
      <c r="A26" s="15" t="s">
        <v>166</v>
      </c>
      <c r="B26" s="16" t="s">
        <v>146</v>
      </c>
      <c r="C26" s="13" t="s">
        <v>155</v>
      </c>
      <c r="D26" s="14">
        <f>'Расходы прил 3'!I59</f>
        <v>509408.98</v>
      </c>
      <c r="E26" s="11"/>
    </row>
    <row r="27" spans="1:5" ht="12.75">
      <c r="A27" s="15" t="s">
        <v>166</v>
      </c>
      <c r="B27" s="16" t="s">
        <v>143</v>
      </c>
      <c r="C27" s="13" t="s">
        <v>156</v>
      </c>
      <c r="D27" s="14">
        <f>'Расходы прил 3'!I77</f>
        <v>10302325.86</v>
      </c>
      <c r="E27" s="11"/>
    </row>
    <row r="28" spans="1:5" ht="12.75">
      <c r="A28" s="15" t="s">
        <v>166</v>
      </c>
      <c r="B28" s="16" t="s">
        <v>147</v>
      </c>
      <c r="C28" s="13" t="s">
        <v>160</v>
      </c>
      <c r="D28" s="14">
        <f>'Расходы прил 3'!I93</f>
        <v>10661592.44</v>
      </c>
      <c r="E28" s="11"/>
    </row>
    <row r="29" spans="1:5" ht="17.25" customHeight="1" hidden="1">
      <c r="A29" s="18" t="s">
        <v>148</v>
      </c>
      <c r="B29" s="19" t="s">
        <v>144</v>
      </c>
      <c r="C29" s="20" t="s">
        <v>9</v>
      </c>
      <c r="D29" s="21">
        <f>D30</f>
        <v>0</v>
      </c>
      <c r="E29" s="11"/>
    </row>
    <row r="30" spans="1:5" ht="25.5" hidden="1">
      <c r="A30" s="15" t="s">
        <v>148</v>
      </c>
      <c r="B30" s="16" t="s">
        <v>147</v>
      </c>
      <c r="C30" s="13" t="s">
        <v>10</v>
      </c>
      <c r="D30" s="14">
        <f>'Расходы прил 3'!I123</f>
        <v>0</v>
      </c>
      <c r="E30" s="11"/>
    </row>
    <row r="31" spans="1:5" ht="18.75" customHeight="1">
      <c r="A31" s="18" t="s">
        <v>314</v>
      </c>
      <c r="B31" s="19" t="s">
        <v>144</v>
      </c>
      <c r="C31" s="20" t="s">
        <v>175</v>
      </c>
      <c r="D31" s="21">
        <f>D32+D34</f>
        <v>3422783.33</v>
      </c>
      <c r="E31" s="11"/>
    </row>
    <row r="32" spans="1:5" ht="12.75">
      <c r="A32" s="15" t="s">
        <v>314</v>
      </c>
      <c r="B32" s="16" t="s">
        <v>143</v>
      </c>
      <c r="C32" s="13" t="s">
        <v>13</v>
      </c>
      <c r="D32" s="14">
        <f>'Расходы прил 3'!I131</f>
        <v>3335783.33</v>
      </c>
      <c r="E32" s="11"/>
    </row>
    <row r="33" spans="1:5" ht="12.75" hidden="1">
      <c r="A33" s="15" t="s">
        <v>314</v>
      </c>
      <c r="B33" s="16" t="s">
        <v>166</v>
      </c>
      <c r="C33" s="13" t="s">
        <v>15</v>
      </c>
      <c r="D33" s="14">
        <v>0</v>
      </c>
      <c r="E33" s="11"/>
    </row>
    <row r="34" spans="1:5" ht="12.75">
      <c r="A34" s="15" t="s">
        <v>314</v>
      </c>
      <c r="B34" s="16" t="s">
        <v>314</v>
      </c>
      <c r="C34" s="13" t="s">
        <v>17</v>
      </c>
      <c r="D34" s="14">
        <f>'Расходы прил 3'!I145</f>
        <v>87000</v>
      </c>
      <c r="E34" s="11"/>
    </row>
    <row r="35" spans="1:5" ht="25.5">
      <c r="A35" s="18" t="s">
        <v>149</v>
      </c>
      <c r="B35" s="19" t="s">
        <v>144</v>
      </c>
      <c r="C35" s="20" t="s">
        <v>161</v>
      </c>
      <c r="D35" s="21">
        <f>D36+D37</f>
        <v>6029933.859999999</v>
      </c>
      <c r="E35" s="11"/>
    </row>
    <row r="36" spans="1:5" ht="12.75">
      <c r="A36" s="15" t="s">
        <v>149</v>
      </c>
      <c r="B36" s="16" t="s">
        <v>146</v>
      </c>
      <c r="C36" s="13" t="s">
        <v>174</v>
      </c>
      <c r="D36" s="14">
        <f>'Расходы прил 3'!I149</f>
        <v>4989994.26</v>
      </c>
      <c r="E36" s="11"/>
    </row>
    <row r="37" spans="1:5" ht="12.75">
      <c r="A37" s="15" t="s">
        <v>149</v>
      </c>
      <c r="B37" s="16" t="s">
        <v>296</v>
      </c>
      <c r="C37" s="13" t="s">
        <v>22</v>
      </c>
      <c r="D37" s="14">
        <f>'Расходы прил 3'!I168</f>
        <v>1039939.6</v>
      </c>
      <c r="E37" s="11"/>
    </row>
    <row r="38" spans="1:5" ht="18" customHeight="1">
      <c r="A38" s="18" t="s">
        <v>297</v>
      </c>
      <c r="B38" s="19" t="s">
        <v>144</v>
      </c>
      <c r="C38" s="20" t="s">
        <v>24</v>
      </c>
      <c r="D38" s="21">
        <f>D39</f>
        <v>4776434.0600000005</v>
      </c>
      <c r="E38" s="11"/>
    </row>
    <row r="39" spans="1:5" ht="12.75">
      <c r="A39" s="15" t="s">
        <v>297</v>
      </c>
      <c r="B39" s="16" t="s">
        <v>149</v>
      </c>
      <c r="C39" s="13" t="s">
        <v>25</v>
      </c>
      <c r="D39" s="14">
        <f>'Расходы прил 3'!I174</f>
        <v>4776434.0600000005</v>
      </c>
      <c r="E39" s="11"/>
    </row>
    <row r="40" spans="1:5" ht="18.75" customHeight="1">
      <c r="A40" s="18" t="s">
        <v>165</v>
      </c>
      <c r="B40" s="19" t="s">
        <v>144</v>
      </c>
      <c r="C40" s="20" t="s">
        <v>29</v>
      </c>
      <c r="D40" s="21">
        <f>D41</f>
        <v>70000</v>
      </c>
      <c r="E40" s="11"/>
    </row>
    <row r="41" spans="1:5" ht="12.75">
      <c r="A41" s="15" t="s">
        <v>165</v>
      </c>
      <c r="B41" s="16" t="s">
        <v>147</v>
      </c>
      <c r="C41" s="13" t="s">
        <v>30</v>
      </c>
      <c r="D41" s="14">
        <f>'Расходы прил 3'!I188</f>
        <v>70000</v>
      </c>
      <c r="E41" s="11"/>
    </row>
    <row r="42" spans="1:5" ht="17.25" customHeight="1">
      <c r="A42" s="18" t="s">
        <v>298</v>
      </c>
      <c r="B42" s="19" t="s">
        <v>144</v>
      </c>
      <c r="C42" s="20" t="s">
        <v>35</v>
      </c>
      <c r="D42" s="21">
        <f>D43</f>
        <v>283667.82</v>
      </c>
      <c r="E42" s="11"/>
    </row>
    <row r="43" spans="1:5" ht="12.75">
      <c r="A43" s="15" t="s">
        <v>298</v>
      </c>
      <c r="B43" s="16" t="s">
        <v>296</v>
      </c>
      <c r="C43" s="13" t="s">
        <v>205</v>
      </c>
      <c r="D43" s="14">
        <f>'Расходы прил 3'!I194</f>
        <v>283667.82</v>
      </c>
      <c r="E43" s="11"/>
    </row>
  </sheetData>
  <sheetProtection/>
  <mergeCells count="5">
    <mergeCell ref="D7:D9"/>
    <mergeCell ref="A4:D4"/>
    <mergeCell ref="A7:A9"/>
    <mergeCell ref="B7:B9"/>
    <mergeCell ref="C7:C9"/>
  </mergeCells>
  <printOptions/>
  <pageMargins left="0.75" right="0.75" top="0.38" bottom="0.49" header="0.25" footer="0.29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1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625" style="0" customWidth="1"/>
    <col min="4" max="4" width="13.25390625" style="0" customWidth="1"/>
    <col min="5" max="16384" width="9.125" style="1" customWidth="1"/>
  </cols>
  <sheetData>
    <row r="1" spans="3:4" ht="12.75" customHeight="1">
      <c r="C1" s="113"/>
      <c r="D1" s="113"/>
    </row>
    <row r="2" spans="3:4" ht="54.75" customHeight="1">
      <c r="C2" s="108" t="s">
        <v>464</v>
      </c>
      <c r="D2" s="108"/>
    </row>
    <row r="3" spans="1:4" ht="37.5" customHeight="1">
      <c r="A3" s="111" t="s">
        <v>465</v>
      </c>
      <c r="B3" s="111"/>
      <c r="C3" s="111"/>
      <c r="D3" s="111"/>
    </row>
    <row r="4" ht="23.25" customHeight="1" thickBot="1">
      <c r="D4" t="s">
        <v>327</v>
      </c>
    </row>
    <row r="5" spans="1:4" ht="24.75" customHeight="1" thickBot="1">
      <c r="A5" s="110" t="s">
        <v>350</v>
      </c>
      <c r="B5" s="110" t="s">
        <v>328</v>
      </c>
      <c r="C5" s="105" t="s">
        <v>463</v>
      </c>
      <c r="D5" s="110" t="s">
        <v>218</v>
      </c>
    </row>
    <row r="6" spans="1:4" ht="24.75" customHeight="1" thickBot="1">
      <c r="A6" s="110"/>
      <c r="B6" s="110"/>
      <c r="C6" s="105"/>
      <c r="D6" s="110"/>
    </row>
    <row r="7" spans="1:4" ht="74.25" customHeight="1" thickBot="1">
      <c r="A7" s="110"/>
      <c r="B7" s="110"/>
      <c r="C7" s="105"/>
      <c r="D7" s="110"/>
    </row>
    <row r="8" spans="1:4" ht="13.5" thickBot="1">
      <c r="A8" s="24">
        <v>1</v>
      </c>
      <c r="B8" s="24">
        <v>2</v>
      </c>
      <c r="C8" s="25">
        <v>3</v>
      </c>
      <c r="D8" s="25">
        <v>4</v>
      </c>
    </row>
    <row r="9" spans="1:4" ht="12.75">
      <c r="A9" s="36"/>
      <c r="B9" s="37"/>
      <c r="C9" s="38"/>
      <c r="D9" s="38"/>
    </row>
    <row r="10" spans="1:4" ht="25.5" customHeight="1">
      <c r="A10" s="15" t="s">
        <v>351</v>
      </c>
      <c r="B10" s="13" t="s">
        <v>352</v>
      </c>
      <c r="C10" s="7">
        <v>0</v>
      </c>
      <c r="D10" s="7">
        <v>0</v>
      </c>
    </row>
    <row r="11" spans="1:4" ht="27.75" customHeight="1">
      <c r="A11" s="15" t="s">
        <v>354</v>
      </c>
      <c r="B11" s="13" t="s">
        <v>353</v>
      </c>
      <c r="C11" s="7">
        <v>-13769700</v>
      </c>
      <c r="D11" s="7">
        <v>-13769700</v>
      </c>
    </row>
    <row r="12" spans="1:4" ht="39" customHeight="1" hidden="1">
      <c r="A12" s="15" t="s">
        <v>355</v>
      </c>
      <c r="B12" s="13" t="s">
        <v>357</v>
      </c>
      <c r="C12" s="7"/>
      <c r="D12" s="7">
        <v>0</v>
      </c>
    </row>
    <row r="13" spans="1:4" ht="42" customHeight="1" hidden="1">
      <c r="A13" s="15" t="s">
        <v>356</v>
      </c>
      <c r="B13" s="13" t="s">
        <v>358</v>
      </c>
      <c r="C13" s="7"/>
      <c r="D13" s="7">
        <v>0</v>
      </c>
    </row>
    <row r="14" spans="1:4" ht="24.75" customHeight="1">
      <c r="A14" s="15" t="s">
        <v>361</v>
      </c>
      <c r="B14" s="13" t="s">
        <v>360</v>
      </c>
      <c r="C14" s="7">
        <v>800875.21</v>
      </c>
      <c r="D14" s="7">
        <v>431204.05</v>
      </c>
    </row>
    <row r="15" spans="1:4" ht="29.25" customHeight="1">
      <c r="A15" s="15"/>
      <c r="B15" s="28" t="s">
        <v>362</v>
      </c>
      <c r="C15" s="29">
        <f>SUM(C10:C14)</f>
        <v>-12968824.79</v>
      </c>
      <c r="D15" s="29">
        <f>SUM(D10:D14)</f>
        <v>-13338495.95</v>
      </c>
    </row>
    <row r="16" spans="3:4" ht="12.75">
      <c r="C16" s="7"/>
      <c r="D16" s="7"/>
    </row>
    <row r="17" spans="3:4" ht="12.75">
      <c r="C17" s="7"/>
      <c r="D17" s="7"/>
    </row>
    <row r="18" spans="3:4" ht="12.75">
      <c r="C18" s="7"/>
      <c r="D18" s="7"/>
    </row>
    <row r="19" spans="3:4" ht="12.75">
      <c r="C19" s="7"/>
      <c r="D19" s="7"/>
    </row>
    <row r="20" spans="3:4" ht="12.75">
      <c r="C20" s="7"/>
      <c r="D20" s="7"/>
    </row>
    <row r="21" spans="3:4" ht="12.75">
      <c r="C21" s="7"/>
      <c r="D21" s="7"/>
    </row>
    <row r="22" spans="3:4" ht="12.75">
      <c r="C22" s="7"/>
      <c r="D22" s="7"/>
    </row>
    <row r="23" spans="3:4" ht="12.75">
      <c r="C23" s="7"/>
      <c r="D23" s="7"/>
    </row>
    <row r="24" spans="3:4" ht="12.75">
      <c r="C24" s="7"/>
      <c r="D24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8"/>
      <c r="D121" s="8"/>
    </row>
  </sheetData>
  <sheetProtection/>
  <mergeCells count="7">
    <mergeCell ref="C1:D1"/>
    <mergeCell ref="C5:C7"/>
    <mergeCell ref="D5:D7"/>
    <mergeCell ref="C2:D2"/>
    <mergeCell ref="A3:D3"/>
    <mergeCell ref="A5:A7"/>
    <mergeCell ref="B5:B7"/>
  </mergeCells>
  <printOptions/>
  <pageMargins left="0.57" right="0.43" top="0.61" bottom="0.83" header="0.5" footer="0.5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1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625" style="0" customWidth="1"/>
    <col min="4" max="4" width="13.25390625" style="0" customWidth="1"/>
    <col min="5" max="16384" width="9.125" style="1" customWidth="1"/>
  </cols>
  <sheetData>
    <row r="1" spans="3:4" ht="12.75" customHeight="1">
      <c r="C1" s="113"/>
      <c r="D1" s="113"/>
    </row>
    <row r="2" spans="3:4" ht="54.75" customHeight="1">
      <c r="C2" s="108" t="s">
        <v>466</v>
      </c>
      <c r="D2" s="108"/>
    </row>
    <row r="3" spans="1:4" ht="46.5" customHeight="1">
      <c r="A3" s="111" t="s">
        <v>467</v>
      </c>
      <c r="B3" s="111"/>
      <c r="C3" s="111"/>
      <c r="D3" s="111"/>
    </row>
    <row r="4" ht="23.25" customHeight="1" thickBot="1">
      <c r="D4" t="s">
        <v>327</v>
      </c>
    </row>
    <row r="5" spans="1:4" ht="24.75" customHeight="1" thickBot="1">
      <c r="A5" s="110" t="s">
        <v>350</v>
      </c>
      <c r="B5" s="110" t="s">
        <v>363</v>
      </c>
      <c r="C5" s="105" t="s">
        <v>463</v>
      </c>
      <c r="D5" s="110" t="s">
        <v>218</v>
      </c>
    </row>
    <row r="6" spans="1:4" ht="24.75" customHeight="1" thickBot="1">
      <c r="A6" s="110"/>
      <c r="B6" s="110"/>
      <c r="C6" s="105"/>
      <c r="D6" s="110"/>
    </row>
    <row r="7" spans="1:4" ht="74.25" customHeight="1" thickBot="1">
      <c r="A7" s="114"/>
      <c r="B7" s="114"/>
      <c r="C7" s="115"/>
      <c r="D7" s="114"/>
    </row>
    <row r="8" spans="1:4" ht="13.5" thickBot="1">
      <c r="A8" s="30">
        <v>1</v>
      </c>
      <c r="B8" s="31">
        <v>2</v>
      </c>
      <c r="C8" s="32">
        <v>3</v>
      </c>
      <c r="D8" s="33">
        <v>4</v>
      </c>
    </row>
    <row r="9" spans="1:4" ht="12.75">
      <c r="A9" s="26"/>
      <c r="B9" s="27"/>
      <c r="C9" s="23"/>
      <c r="D9" s="23"/>
    </row>
    <row r="10" spans="1:4" ht="26.25" customHeight="1">
      <c r="A10" s="34" t="s">
        <v>365</v>
      </c>
      <c r="B10" s="28" t="s">
        <v>366</v>
      </c>
      <c r="C10" s="35">
        <f>C11+C13</f>
        <v>-13769700</v>
      </c>
      <c r="D10" s="35">
        <f>D11+D13</f>
        <v>-13769700</v>
      </c>
    </row>
    <row r="11" spans="1:4" ht="25.5" customHeight="1">
      <c r="A11" s="15" t="s">
        <v>364</v>
      </c>
      <c r="B11" s="13" t="s">
        <v>367</v>
      </c>
      <c r="C11" s="7">
        <f>C12</f>
        <v>0</v>
      </c>
      <c r="D11" s="7">
        <v>0</v>
      </c>
    </row>
    <row r="12" spans="1:4" ht="25.5" customHeight="1">
      <c r="A12" s="15" t="s">
        <v>351</v>
      </c>
      <c r="B12" s="13" t="s">
        <v>352</v>
      </c>
      <c r="C12" s="7">
        <v>0</v>
      </c>
      <c r="D12" s="7">
        <v>0</v>
      </c>
    </row>
    <row r="13" spans="1:4" ht="27.75" customHeight="1">
      <c r="A13" s="15" t="s">
        <v>368</v>
      </c>
      <c r="B13" s="13" t="s">
        <v>369</v>
      </c>
      <c r="C13" s="7">
        <f>C14</f>
        <v>-13769700</v>
      </c>
      <c r="D13" s="7">
        <f>D14</f>
        <v>-13769700</v>
      </c>
    </row>
    <row r="14" spans="1:4" ht="27.75" customHeight="1">
      <c r="A14" s="15" t="s">
        <v>354</v>
      </c>
      <c r="B14" s="13" t="s">
        <v>353</v>
      </c>
      <c r="C14" s="7">
        <v>-13769700</v>
      </c>
      <c r="D14" s="7">
        <v>-13769700</v>
      </c>
    </row>
    <row r="15" spans="1:4" ht="26.25" customHeight="1" hidden="1">
      <c r="A15" s="34" t="s">
        <v>370</v>
      </c>
      <c r="B15" s="28" t="s">
        <v>371</v>
      </c>
      <c r="C15" s="35">
        <f>C16+C18</f>
        <v>0</v>
      </c>
      <c r="D15" s="35">
        <f>D16+D18</f>
        <v>0</v>
      </c>
    </row>
    <row r="16" spans="1:4" ht="39" customHeight="1" hidden="1">
      <c r="A16" s="15" t="s">
        <v>372</v>
      </c>
      <c r="B16" s="13" t="s">
        <v>373</v>
      </c>
      <c r="C16" s="7">
        <f>C17</f>
        <v>0</v>
      </c>
      <c r="D16" s="7">
        <f>D17</f>
        <v>0</v>
      </c>
    </row>
    <row r="17" spans="1:4" ht="39" customHeight="1" hidden="1">
      <c r="A17" s="15" t="s">
        <v>355</v>
      </c>
      <c r="B17" s="13" t="s">
        <v>357</v>
      </c>
      <c r="C17" s="7">
        <v>0</v>
      </c>
      <c r="D17" s="7">
        <v>0</v>
      </c>
    </row>
    <row r="18" spans="1:4" ht="42" customHeight="1" hidden="1">
      <c r="A18" s="15" t="s">
        <v>374</v>
      </c>
      <c r="B18" s="13" t="s">
        <v>375</v>
      </c>
      <c r="C18" s="7">
        <f>C19</f>
        <v>0</v>
      </c>
      <c r="D18" s="7">
        <f>D19</f>
        <v>0</v>
      </c>
    </row>
    <row r="19" spans="1:4" ht="42" customHeight="1" hidden="1">
      <c r="A19" s="15" t="s">
        <v>356</v>
      </c>
      <c r="B19" s="13" t="s">
        <v>358</v>
      </c>
      <c r="C19" s="7">
        <v>0</v>
      </c>
      <c r="D19" s="7">
        <v>0</v>
      </c>
    </row>
    <row r="20" spans="1:4" ht="27" customHeight="1">
      <c r="A20" s="18" t="s">
        <v>376</v>
      </c>
      <c r="B20" s="28" t="s">
        <v>360</v>
      </c>
      <c r="C20" s="29">
        <f>C21+C23</f>
        <v>800875.2100000009</v>
      </c>
      <c r="D20" s="29">
        <f>D21+D23</f>
        <v>431204.049999997</v>
      </c>
    </row>
    <row r="21" spans="1:4" ht="25.5" customHeight="1">
      <c r="A21" s="15" t="s">
        <v>377</v>
      </c>
      <c r="B21" s="13" t="s">
        <v>380</v>
      </c>
      <c r="C21" s="7">
        <f>C22</f>
        <v>-56492396.3</v>
      </c>
      <c r="D21" s="7">
        <f>D22</f>
        <v>-57146200.28</v>
      </c>
    </row>
    <row r="22" spans="1:4" ht="25.5" customHeight="1">
      <c r="A22" s="15" t="s">
        <v>359</v>
      </c>
      <c r="B22" s="13" t="s">
        <v>383</v>
      </c>
      <c r="C22" s="7">
        <v>-56492396.3</v>
      </c>
      <c r="D22" s="7">
        <v>-57146200.28</v>
      </c>
    </row>
    <row r="23" spans="1:4" ht="25.5" customHeight="1">
      <c r="A23" s="15" t="s">
        <v>378</v>
      </c>
      <c r="B23" s="13" t="s">
        <v>381</v>
      </c>
      <c r="C23" s="7">
        <f>C24</f>
        <v>57293271.51</v>
      </c>
      <c r="D23" s="7">
        <f>D24</f>
        <v>57577404.33</v>
      </c>
    </row>
    <row r="24" spans="1:4" ht="26.25" customHeight="1">
      <c r="A24" s="15" t="s">
        <v>379</v>
      </c>
      <c r="B24" s="13" t="s">
        <v>382</v>
      </c>
      <c r="C24" s="7">
        <v>57293271.51</v>
      </c>
      <c r="D24" s="7">
        <v>57577404.33</v>
      </c>
    </row>
    <row r="25" spans="1:4" ht="29.25" customHeight="1">
      <c r="A25" s="15"/>
      <c r="B25" s="28" t="s">
        <v>362</v>
      </c>
      <c r="C25" s="29">
        <f>C10+C15+C20</f>
        <v>-12968824.79</v>
      </c>
      <c r="D25" s="29">
        <f>D10+D15+D20</f>
        <v>-13338495.950000003</v>
      </c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8"/>
      <c r="D131" s="8"/>
    </row>
  </sheetData>
  <sheetProtection/>
  <mergeCells count="7">
    <mergeCell ref="C1:D1"/>
    <mergeCell ref="C2:D2"/>
    <mergeCell ref="A3:D3"/>
    <mergeCell ref="A5:A7"/>
    <mergeCell ref="B5:B7"/>
    <mergeCell ref="C5:C7"/>
    <mergeCell ref="D5:D7"/>
  </mergeCells>
  <printOptions/>
  <pageMargins left="0.68" right="0.75" top="0.56" bottom="0.72" header="0.32" footer="0.5"/>
  <pageSetup horizontalDpi="300" verticalDpi="300" orientation="portrait" paperSize="9" scale="8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</cp:lastModifiedBy>
  <cp:lastPrinted>2011-04-04T05:05:06Z</cp:lastPrinted>
  <dcterms:created xsi:type="dcterms:W3CDTF">2005-12-02T13:56:17Z</dcterms:created>
  <dcterms:modified xsi:type="dcterms:W3CDTF">2011-04-22T06:44:59Z</dcterms:modified>
  <cp:category/>
  <cp:version/>
  <cp:contentType/>
  <cp:contentStatus/>
</cp:coreProperties>
</file>